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34" documentId="120_S{2AC9BD13-BADA-5192-A53E-5A8FF88502F6}" xr6:coauthVersionLast="47" xr6:coauthVersionMax="47" xr10:uidLastSave="{6CAE1B17-9DE2-4270-A3C0-36EA177B96F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<sst xmlns="http://schemas.openxmlformats.org/spreadsheetml/2006/main" count="180309" uniqueCount="39138">
  <si>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</si>
  <si>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</si>
  <si>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</si>
  <si>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</si>
  <si>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</si>
  <si>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</si>
  <si>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</si>
  <si>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</si>
  <si>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</si>
  <si>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</si>
  <si>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</si>
  <si>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</si>
  <si>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</si>
  <si>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</si>
  <si>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</si>
  <si>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</si>
  <si>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</si>
  <si>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</si>
  <si>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</si>
  <si>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</si>
  <si>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</si>
  <si>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</si>
  <si>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</si>
  <si>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</si>
  <si>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</si>
  <si>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</si>
  <si>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</si>
  <si>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</si>
  <si>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</si>
  <si>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</si>
  <si>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</si>
  <si>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</si>
  <si>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</si>
  <si>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</si>
  <si>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</si>
  <si>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</si>
  <si>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</si>
  <si>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</si>
  <si>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</si>
  <si>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</si>
  <si>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</si>
  <si>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</si>
  <si>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</si>
  <si>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</si>
  <si>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</si>
  <si>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</si>
  <si>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</si>
  <si>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</si>
  <si>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</si>
  <si>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</si>
  <si>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</si>
  <si>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</si>
  <si>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</si>
  <si>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</si>
  <si>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</si>
  <si>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</si>
  <si>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</si>
  <si>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</si>
  <si>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</si>
  <si>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</si>
  <si>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</si>
  <si>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</si>
  <si>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</si>
  <si>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</si>
  <si>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</si>
  <si>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</si>
  <si>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</si>
  <si>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</si>
  <si>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</si>
  <si>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</si>
  <si>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</si>
  <si>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</si>
  <si>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</si>
  <si>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</si>
  <si>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</si>
  <si>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</si>
  <si>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</si>
  <si>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</si>
  <si>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</si>
  <si>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</si>
  <si>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</si>
  <si>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</si>
  <si>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</si>
  <si>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</si>
  <si>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</si>
  <si>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</si>
  <si>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</si>
  <si>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</si>
  <si>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</si>
  <si>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</si>
  <si>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</si>
  <si>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</si>
  <si>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</si>
  <si>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</si>
  <si>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</si>
  <si>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</si>
  <si>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</si>
  <si>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</si>
  <si>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</si>
  <si>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</si>
  <si>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</si>
  <si>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</si>
  <si>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</si>
  <si>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</si>
  <si>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</si>
  <si>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</si>
  <si>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</si>
  <si>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</si>
  <si>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</si>
  <si>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</si>
  <si>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</si>
  <si>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</si>
  <si>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</si>
  <si>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</si>
  <si>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</si>
  <si>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</si>
  <si>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</si>
  <si>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</si>
  <si>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</si>
  <si>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</si>
  <si>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</si>
  <si>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</si>
  <si>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</si>
  <si>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</si>
  <si>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</si>
  <si>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</si>
  <si>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</si>
  <si>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</si>
  <si>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</si>
  <si>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</si>
  <si>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</si>
  <si>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</si>
  <si>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</si>
  <si>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</si>
  <si>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</si>
  <si>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</si>
  <si>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</si>
  <si>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</si>
  <si>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</si>
  <si>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</si>
  <si>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</si>
  <si>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</si>
  <si>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</si>
  <si>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</si>
  <si>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</si>
  <si>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</si>
  <si>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</si>
  <si>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</si>
  <si>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</si>
  <si>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</si>
  <si>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</si>
  <si>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</si>
  <si>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</si>
  <si>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</si>
  <si>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</si>
  <si>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</si>
  <si>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</si>
  <si>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</si>
  <si>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</si>
  <si>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</si>
  <si>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</si>
  <si>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</si>
  <si>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</si>
  <si>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</si>
  <si>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</si>
  <si>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</si>
  <si>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</si>
  <si>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</si>
  <si>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</si>
  <si>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</si>
  <si>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</si>
  <si>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</si>
  <si>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</si>
  <si>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</si>
  <si>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</si>
  <si>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</si>
  <si>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</si>
  <si>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</si>
  <si>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</si>
  <si>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</si>
  <si>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</si>
  <si>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</si>
  <si>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</si>
  <si>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</si>
  <si>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</si>
  <si>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</si>
  <si>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</si>
  <si>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</si>
  <si>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</si>
  <si>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</si>
  <si>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</si>
  <si>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</si>
  <si>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</si>
  <si>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</si>
  <si>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</si>
  <si>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</si>
  <si>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</si>
  <si>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</si>
  <si>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</si>
  <si>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</si>
  <si>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</si>
  <si>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</si>
  <si>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</si>
  <si>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</si>
  <si>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</si>
  <si>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</si>
  <si>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</si>
  <si>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</si>
  <si>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</si>
  <si>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</si>
  <si>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</si>
  <si>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</si>
  <si>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</si>
  <si>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</si>
  <si>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</si>
  <si>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</si>
  <si>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</si>
  <si>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</si>
  <si>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</si>
  <si>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</si>
  <si>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</si>
  <si>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</si>
  <si>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</si>
  <si>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</si>
  <si>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</si>
  <si>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</si>
  <si>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</si>
  <si>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</si>
  <si>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</si>
  <si>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</si>
  <si>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</si>
  <si>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</si>
  <si>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</si>
  <si>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</si>
  <si>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</si>
  <si>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</si>
  <si>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</si>
  <si>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</si>
  <si>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</si>
  <si>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</si>
  <si>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</si>
  <si>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</si>
  <si>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</si>
  <si>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</si>
  <si>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</si>
  <si>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</si>
  <si>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</si>
  <si>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</si>
  <si>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</si>
  <si>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</si>
  <si>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</si>
  <si>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</si>
  <si>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</si>
  <si>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</si>
  <si>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</si>
  <si>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</si>
  <si>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</si>
  <si>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</si>
  <si>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</si>
  <si>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</si>
  <si>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</si>
  <si>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</si>
  <si>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</si>
  <si>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</si>
  <si>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</si>
  <si>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</si>
  <si>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</si>
  <si>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</si>
  <si>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</si>
  <si>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</si>
  <si>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</si>
  <si>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</si>
  <si>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</si>
  <si>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</si>
  <si>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</si>
  <si>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</si>
  <si>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</si>
  <si>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</si>
  <si>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</si>
  <si>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</si>
  <si>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</si>
  <si>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</si>
  <si>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</si>
  <si>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</si>
  <si>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</si>
  <si>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</si>
  <si>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</si>
  <si>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</si>
  <si>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</si>
  <si>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</si>
  <si>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</si>
  <si>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</si>
  <si>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</si>
  <si>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</si>
  <si>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</si>
  <si>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</si>
  <si>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</si>
  <si>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</si>
  <si>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</si>
  <si>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</si>
  <si>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</si>
  <si>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</si>
  <si>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</si>
  <si>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</si>
  <si>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</si>
  <si>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</si>
  <si>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</si>
  <si>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</si>
  <si>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</si>
  <si>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</si>
  <si>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</si>
  <si>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</si>
  <si>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</si>
  <si>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</si>
  <si>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</si>
  <si>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</si>
  <si>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</si>
  <si>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</si>
  <si>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</si>
  <si>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</si>
  <si>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</si>
  <si>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</si>
  <si>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</si>
  <si>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</si>
  <si>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</si>
  <si>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</si>
  <si>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</si>
  <si>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</si>
  <si>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</si>
  <si>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</si>
  <si>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</si>
  <si>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</si>
  <si>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</si>
  <si>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</si>
  <si>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</si>
  <si>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</si>
  <si>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</si>
  <si>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</si>
  <si>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</si>
  <si>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</si>
  <si>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</si>
  <si>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</si>
  <si>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</si>
  <si>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</si>
  <si>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</si>
  <si>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</si>
  <si>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</si>
  <si>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</si>
  <si>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</si>
  <si>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</si>
  <si>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</si>
  <si>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</si>
  <si>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</si>
  <si>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</si>
  <si>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</si>
  <si>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</si>
  <si>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</si>
  <si>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</si>
  <si>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</si>
  <si>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</si>
  <si>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</si>
  <si>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</si>
  <si>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</si>
  <si>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</si>
  <si>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</si>
  <si>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</si>
  <si>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</si>
  <si>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</si>
  <si>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</si>
  <si>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</si>
  <si>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</si>
  <si>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</si>
  <si>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</si>
  <si>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</si>
  <si>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</si>
  <si>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</si>
  <si>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</si>
  <si>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</si>
  <si>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</si>
  <si>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</si>
  <si>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</si>
  <si>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</si>
  <si>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</si>
  <si>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</si>
  <si>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</si>
  <si>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</si>
  <si>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</si>
  <si>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</si>
  <si>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</si>
  <si>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</si>
  <si>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</si>
  <si>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</si>
  <si>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</si>
  <si>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</si>
  <si>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</si>
  <si>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</si>
  <si>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</si>
  <si>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</si>
  <si>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</si>
  <si>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</si>
  <si>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</si>
  <si>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</si>
  <si>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</si>
  <si>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</si>
  <si>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</si>
  <si>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</si>
  <si>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</si>
  <si>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</si>
  <si>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</si>
  <si>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</si>
  <si>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</si>
  <si>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</si>
  <si>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</si>
  <si>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</si>
  <si>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</si>
  <si>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</si>
  <si>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</si>
  <si>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</si>
  <si>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</si>
  <si>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</si>
  <si>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</si>
  <si>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</si>
  <si>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</si>
  <si>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</si>
  <si>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</si>
  <si>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</si>
  <si>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</si>
  <si>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</si>
  <si>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</si>
  <si>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</si>
  <si>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</si>
  <si>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</si>
  <si>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</si>
  <si>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</si>
  <si>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</si>
  <si>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</si>
  <si>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</si>
  <si>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</si>
  <si>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</si>
  <si>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</si>
  <si>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</si>
  <si>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</si>
  <si>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</si>
  <si>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</si>
  <si>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</si>
  <si>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</si>
  <si>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</si>
  <si>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</si>
  <si>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</si>
  <si>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</si>
  <si>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</si>
  <si>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</si>
  <si>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</si>
  <si>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</si>
  <si>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</si>
  <si>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</si>
  <si>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</si>
  <si>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</si>
  <si>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</si>
  <si>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</si>
  <si>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</si>
  <si>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</si>
  <si>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</si>
  <si>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</si>
  <si>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</si>
  <si>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</si>
  <si>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</si>
  <si>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</si>
  <si>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</si>
  <si>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</si>
  <si>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</si>
  <si>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</si>
  <si>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</si>
  <si>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</si>
  <si>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</si>
  <si>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</si>
  <si>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</si>
  <si>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</si>
  <si>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</si>
  <si>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</si>
  <si>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</si>
  <si>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</si>
  <si>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</si>
  <si>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</si>
  <si>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</si>
  <si>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</si>
  <si>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</si>
  <si>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</si>
  <si>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</si>
  <si>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</si>
  <si>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</si>
  <si>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</si>
  <si>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</si>
  <si>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</si>
  <si>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</si>
  <si>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</si>
  <si>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</si>
  <si>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</si>
  <si>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</si>
  <si>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</si>
  <si>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</si>
  <si>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</si>
  <si>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</si>
  <si>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</si>
  <si>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</si>
  <si>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</si>
  <si>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</si>
  <si>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</si>
  <si>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</si>
  <si>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</si>
  <si>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</si>
  <si>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</si>
  <si>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</si>
  <si>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</si>
  <si>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</si>
  <si>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</si>
  <si>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</si>
  <si>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</si>
  <si>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</si>
  <si>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</si>
  <si>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</si>
  <si>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</si>
  <si>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</si>
  <si>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</si>
  <si>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</si>
  <si>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</si>
  <si>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</si>
  <si>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</si>
  <si>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</si>
  <si>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</si>
  <si>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</si>
  <si>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</si>
  <si>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</si>
  <si>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</si>
  <si>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</si>
  <si>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</si>
  <si>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</si>
  <si>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</si>
  <si>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</si>
  <si>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</si>
  <si>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</si>
  <si>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</si>
  <si>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</si>
  <si>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</si>
  <si>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</si>
  <si>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</si>
  <si>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</si>
  <si>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</si>
  <si>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</si>
  <si>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</si>
  <si>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</si>
  <si>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</si>
  <si>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</si>
  <si>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</si>
  <si>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</si>
  <si>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</si>
  <si>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</si>
  <si>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</si>
  <si>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</si>
  <si>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</si>
  <si>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</si>
  <si>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</si>
  <si>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</si>
  <si>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</si>
  <si>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</si>
  <si>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</si>
  <si>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</si>
  <si>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</si>
  <si>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</si>
  <si>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</si>
  <si>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</si>
  <si>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</si>
  <si>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</si>
  <si>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</si>
  <si>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</si>
  <si>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</si>
  <si>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</si>
  <si>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</si>
  <si>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</si>
  <si>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</si>
  <si>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</si>
  <si>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</si>
  <si>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</si>
  <si>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</si>
  <si>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</si>
  <si>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</si>
  <si>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</si>
  <si>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</si>
  <si>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</si>
  <si>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</si>
  <si>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</si>
  <si>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</si>
  <si>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</si>
  <si>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</si>
  <si>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</si>
  <si>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</si>
  <si>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</si>
  <si>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</si>
  <si>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</si>
  <si>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</si>
  <si>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</si>
  <si>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</si>
  <si>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</si>
  <si>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</si>
  <si>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</si>
  <si>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</si>
  <si>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</si>
  <si>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</si>
  <si>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</si>
  <si>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</si>
  <si>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</si>
  <si>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</si>
  <si>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</si>
  <si>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</si>
  <si>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</si>
  <si>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</si>
  <si>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</si>
  <si>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</si>
  <si>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</si>
  <si>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</si>
  <si>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</si>
  <si>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</si>
  <si>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</si>
  <si>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</si>
  <si>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</si>
  <si>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</si>
  <si>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</si>
  <si>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</si>
  <si>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</si>
  <si>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</si>
  <si>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</si>
  <si>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</si>
  <si>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</si>
  <si>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</si>
  <si>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</si>
  <si>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</si>
  <si>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</si>
  <si>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</si>
  <si>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</si>
  <si>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</si>
  <si>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</si>
  <si>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</si>
  <si>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</si>
  <si>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</si>
  <si>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</si>
  <si>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</si>
  <si>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</si>
  <si>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</si>
  <si>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</si>
  <si>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</si>
  <si>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</si>
  <si>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</si>
  <si>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</si>
  <si>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</si>
  <si>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</si>
  <si>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</si>
  <si>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</si>
  <si>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</si>
  <si>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</si>
  <si>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</si>
  <si>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</si>
  <si>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</si>
  <si>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</si>
  <si>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</si>
  <si>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</si>
  <si>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</si>
  <si>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</si>
  <si>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</si>
  <si>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</si>
  <si>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</si>
  <si>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</si>
  <si>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</si>
  <si>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</si>
  <si>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</si>
  <si>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</si>
  <si>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</si>
  <si>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</si>
  <si>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</si>
  <si>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</si>
  <si>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</si>
  <si>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</si>
  <si>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</si>
  <si>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</si>
  <si>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</si>
  <si>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</si>
  <si>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</si>
  <si>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</si>
  <si>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</si>
  <si>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</si>
  <si>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</si>
  <si>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</si>
  <si>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</si>
  <si>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</si>
  <si>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</si>
  <si>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</si>
  <si>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</si>
  <si>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</si>
  <si>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</si>
  <si>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</si>
  <si>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</si>
  <si>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</si>
  <si>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</si>
  <si>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</si>
  <si>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</si>
  <si>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</si>
  <si>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</si>
  <si>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</si>
  <si>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</si>
  <si>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</si>
  <si>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</si>
  <si>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</si>
  <si>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</si>
  <si>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</si>
  <si>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</si>
  <si>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</si>
  <si>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</si>
  <si>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</si>
  <si>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</si>
  <si>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</si>
  <si>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</si>
  <si>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</si>
  <si>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</si>
  <si>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</si>
  <si>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</si>
  <si>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</si>
  <si>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</si>
  <si>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</si>
  <si>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</si>
  <si>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</si>
  <si>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</si>
  <si>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</si>
  <si>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</si>
  <si>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</si>
  <si>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</si>
  <si>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</si>
  <si>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</si>
  <si>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</si>
  <si>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</si>
  <si>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</si>
  <si>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</si>
  <si>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</si>
  <si>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</si>
  <si>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</si>
  <si>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</si>
  <si>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</si>
  <si>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</si>
  <si>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</si>
  <si>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</si>
  <si>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</si>
  <si>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</si>
  <si>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</si>
  <si>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</si>
  <si>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</si>
  <si>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</si>
  <si>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</si>
  <si>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</si>
  <si>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</si>
  <si>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</si>
  <si>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</si>
  <si>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</si>
  <si>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</si>
  <si>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</si>
  <si>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</si>
  <si>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</si>
  <si>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</si>
  <si>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</si>
  <si>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</si>
  <si>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</si>
  <si>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</si>
  <si>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</si>
  <si>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</si>
  <si>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</si>
  <si>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</si>
  <si>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</si>
  <si>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</si>
  <si>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</si>
  <si>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</si>
  <si>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</si>
  <si>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</si>
  <si>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</si>
  <si>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</si>
  <si>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</si>
  <si>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</si>
  <si>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</si>
  <si>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</si>
  <si>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</si>
  <si>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</si>
  <si>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</si>
  <si>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</si>
  <si>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</si>
  <si>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</si>
  <si>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</si>
  <si>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</si>
  <si>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</si>
  <si>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</si>
  <si>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</si>
  <si>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</si>
  <si>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</si>
  <si>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</si>
  <si>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</si>
  <si>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</si>
  <si>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</si>
  <si>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</si>
  <si>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</si>
  <si>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</si>
  <si>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</si>
  <si>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</si>
  <si>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</si>
  <si>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</si>
  <si>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</si>
  <si>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</si>
  <si>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</si>
  <si>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</si>
  <si>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</si>
  <si>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</si>
  <si>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</si>
  <si>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</si>
  <si>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</si>
  <si>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</si>
  <si>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</si>
  <si>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</si>
  <si>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</si>
  <si>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</si>
  <si>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</si>
  <si>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</si>
  <si>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</si>
  <si>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</si>
  <si>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</si>
  <si>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</si>
  <si>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</si>
  <si>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</si>
  <si>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</si>
  <si>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</si>
  <si>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</si>
  <si>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</si>
  <si>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</si>
  <si>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</si>
  <si>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</si>
  <si>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</si>
  <si>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</si>
  <si>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</si>
  <si>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</si>
  <si>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</si>
  <si>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</si>
  <si>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</si>
  <si>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</si>
  <si>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</si>
  <si>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</si>
  <si>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</si>
  <si>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</si>
  <si>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</si>
  <si>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</si>
  <si>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</si>
  <si>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</si>
  <si>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</si>
  <si>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</si>
  <si>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</si>
  <si>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</si>
  <si>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</si>
  <si>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</si>
  <si>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</si>
  <si>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</si>
  <si>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</si>
  <si>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</si>
  <si>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</si>
  <si>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</si>
  <si>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</si>
  <si>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</si>
  <si>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</si>
  <si>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</si>
  <si>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</si>
  <si>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</si>
  <si>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</si>
  <si>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</si>
  <si>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</si>
  <si>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</si>
  <si>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</si>
  <si>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</si>
  <si>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</si>
  <si>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</si>
  <si>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</si>
  <si>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</si>
  <si>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</si>
  <si>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</si>
  <si>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</si>
  <si>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</si>
  <si>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</si>
  <si>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</si>
  <si>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</si>
  <si>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</si>
  <si>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</si>
  <si>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</si>
  <si>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</si>
  <si>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</si>
  <si>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</si>
  <si>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</si>
  <si>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</si>
  <si>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</si>
  <si>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</si>
  <si>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</si>
  <si>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</si>
  <si>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</si>
  <si>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</si>
  <si>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</si>
  <si>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</si>
  <si>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</si>
  <si>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</si>
  <si>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</si>
  <si>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</si>
  <si>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</si>
  <si>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</si>
  <si>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</si>
  <si>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</si>
  <si>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</si>
  <si>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</si>
  <si>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</si>
  <si>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</si>
  <si>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</si>
  <si>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</si>
  <si>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</si>
  <si>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</si>
  <si>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</si>
  <si>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</si>
  <si>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</si>
  <si>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</si>
  <si>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</si>
  <si>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</si>
  <si>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</si>
  <si>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</si>
  <si>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</si>
  <si>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</si>
  <si>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</si>
  <si>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</si>
  <si>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</si>
  <si>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</si>
  <si>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</si>
  <si>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</si>
  <si>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</si>
  <si>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</si>
  <si>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</si>
  <si>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</si>
  <si>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</si>
  <si>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</si>
  <si>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</si>
  <si>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</si>
  <si>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</si>
  <si>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</si>
  <si>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</si>
  <si>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</si>
  <si>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</si>
  <si>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</si>
  <si>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</si>
  <si>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</si>
  <si>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</si>
  <si>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</si>
  <si>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</si>
  <si>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</si>
  <si>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</si>
  <si>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</si>
  <si>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</si>
  <si>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</si>
  <si>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</si>
  <si>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</si>
  <si>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</si>
  <si>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</si>
  <si>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</si>
  <si>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</si>
  <si>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</si>
  <si>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</si>
  <si>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</si>
  <si>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</si>
  <si>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</si>
  <si>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</si>
  <si>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</si>
  <si>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</si>
  <si>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</si>
  <si>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</si>
  <si>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</si>
  <si>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</si>
  <si>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</si>
  <si>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</si>
  <si>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</si>
  <si>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</si>
  <si>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</si>
  <si>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</si>
  <si>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</si>
  <si>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</si>
  <si>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</si>
  <si>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</si>
  <si>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</si>
  <si>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</si>
  <si>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</si>
  <si>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</si>
  <si>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</si>
  <si>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</si>
  <si>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</si>
  <si>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</si>
  <si>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</si>
  <si>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</si>
  <si>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</si>
  <si>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</si>
  <si>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</si>
  <si>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</si>
  <si>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</si>
  <si>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</si>
  <si>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</si>
  <si>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</si>
  <si>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</si>
  <si>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</si>
  <si>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</si>
  <si>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</si>
  <si>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</si>
  <si>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</si>
  <si>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</si>
  <si>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</si>
  <si>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</si>
  <si>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</si>
  <si>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</si>
  <si>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</si>
  <si>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</si>
  <si>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</si>
  <si>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</si>
  <si>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</si>
  <si>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</si>
  <si>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</si>
  <si>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</si>
  <si>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</si>
  <si>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</si>
  <si>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</si>
  <si>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</si>
  <si>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</si>
  <si>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</si>
  <si>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</si>
  <si>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</si>
  <si>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</si>
  <si>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</si>
  <si>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</si>
  <si>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</si>
  <si>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</si>
  <si>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</si>
  <si>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</si>
  <si>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</si>
  <si>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</si>
  <si>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</si>
  <si>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</si>
  <si>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</si>
  <si>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</si>
  <si>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</si>
  <si>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</si>
  <si>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</si>
  <si>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</si>
  <si>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</si>
  <si>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</si>
  <si>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</si>
  <si>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</si>
  <si>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</si>
  <si>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</si>
  <si>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</si>
  <si>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</si>
  <si>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</si>
  <si>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</si>
  <si>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</si>
  <si>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</si>
  <si>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</si>
  <si>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</si>
  <si>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</si>
  <si>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</si>
  <si>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</si>
  <si>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</si>
  <si>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</si>
  <si>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</si>
  <si>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</si>
  <si>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</si>
  <si>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</si>
  <si>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</si>
  <si>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</si>
  <si>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</si>
  <si>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</si>
  <si>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</si>
  <si>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</si>
  <si>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</si>
  <si>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</si>
  <si>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</si>
  <si>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</si>
  <si>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</si>
  <si>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</si>
  <si>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</si>
  <si>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</si>
  <si>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</si>
  <si>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</si>
  <si>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</si>
  <si>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</si>
  <si>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</si>
  <si>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</si>
  <si>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</si>
  <si>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</si>
  <si>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</si>
  <si>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</si>
  <si>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</si>
  <si>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</si>
  <si>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</si>
  <si>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</si>
  <si>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</si>
  <si>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</si>
  <si>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</si>
  <si>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</si>
  <si>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</si>
  <si>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</si>
  <si>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</si>
  <si>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</si>
  <si>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</si>
  <si>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</si>
  <si>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</si>
  <si>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</si>
  <si>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</si>
  <si>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</si>
  <si>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</si>
  <si>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</si>
  <si>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</si>
  <si>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</si>
  <si>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</si>
  <si>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</si>
  <si>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</si>
  <si>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</si>
  <si>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</si>
  <si>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</si>
  <si>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</si>
  <si>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</si>
  <si>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</si>
  <si>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</si>
  <si>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</si>
  <si>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</si>
  <si>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</si>
  <si>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</si>
  <si>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</si>
  <si>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</si>
  <si>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</si>
  <si>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</si>
  <si>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</si>
  <si>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</si>
  <si>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</si>
  <si>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</si>
  <si>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</si>
  <si>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</si>
  <si>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</si>
  <si>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</si>
  <si>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</si>
  <si>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</si>
  <si>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</si>
  <si>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</si>
  <si>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</si>
  <si>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</si>
  <si>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</si>
  <si>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</si>
  <si>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</si>
  <si>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</si>
  <si>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</si>
  <si>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</si>
  <si>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</si>
  <si>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</si>
  <si>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</si>
  <si>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</si>
  <si>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</si>
  <si>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</si>
  <si>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</si>
  <si>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</si>
  <si>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</si>
  <si>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</si>
  <si>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</si>
  <si>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</si>
  <si>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</si>
  <si>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</si>
  <si>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</si>
  <si>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</si>
  <si>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</si>
  <si>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</si>
  <si>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</si>
  <si>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</si>
  <si>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</si>
  <si>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</si>
  <si>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</si>
  <si>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</si>
  <si>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</si>
  <si>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</si>
  <si>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</si>
  <si>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</si>
  <si>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</si>
  <si>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</si>
  <si>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</si>
  <si>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</si>
  <si>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</si>
  <si>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</si>
  <si>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</si>
  <si>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</si>
  <si>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</si>
  <si>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</si>
  <si>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</si>
  <si>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</si>
  <si>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</si>
  <si>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</si>
  <si>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</si>
  <si>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</si>
  <si>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</si>
  <si>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</si>
  <si>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</si>
  <si>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</si>
  <si>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</si>
  <si>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</si>
  <si>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</si>
  <si>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</si>
  <si>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</si>
  <si>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</si>
  <si>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</si>
  <si>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</si>
  <si>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</si>
  <si>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</si>
  <si>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</si>
  <si>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</si>
  <si>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</si>
  <si>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</si>
  <si>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</si>
  <si>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</si>
  <si>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</si>
  <si>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</si>
  <si>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</si>
  <si>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</si>
  <si>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</si>
  <si>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</si>
  <si>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</si>
  <si>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</si>
  <si>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</si>
  <si>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</si>
  <si>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</si>
  <si>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</si>
  <si>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</si>
  <si>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</si>
  <si>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</si>
  <si>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</si>
  <si>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</si>
  <si>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</si>
  <si>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</si>
  <si>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</si>
  <si>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</si>
  <si>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</si>
  <si>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</si>
  <si>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</si>
  <si>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</si>
  <si>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</si>
  <si>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</si>
  <si>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</si>
  <si>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</si>
  <si>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</si>
  <si>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</si>
  <si>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</si>
  <si>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</si>
  <si>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</si>
  <si>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</si>
  <si>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</si>
  <si>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</si>
  <si>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</si>
  <si>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</si>
  <si>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</si>
  <si>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</si>
  <si>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</si>
  <si>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</si>
  <si>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</si>
  <si>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</si>
  <si>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</si>
  <si>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</si>
  <si>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</si>
  <si>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</si>
  <si>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</si>
  <si>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</si>
  <si>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</si>
  <si>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</si>
  <si>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</si>
  <si>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</si>
  <si>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</si>
  <si>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</si>
  <si>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</si>
  <si>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</si>
  <si>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</si>
  <si>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</si>
  <si>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</si>
  <si>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</si>
  <si>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</si>
  <si>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</si>
  <si>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</si>
  <si>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</si>
  <si>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</si>
  <si>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</si>
  <si>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</si>
  <si>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</si>
  <si>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</si>
  <si>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</si>
  <si>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</si>
  <si>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</si>
  <si>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</si>
  <si>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</si>
  <si>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</si>
  <si>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</si>
  <si>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</si>
  <si>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</si>
  <si>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</si>
  <si>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</si>
  <si>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</si>
  <si>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</si>
  <si>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</si>
  <si>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</si>
  <si>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</si>
  <si>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</si>
  <si>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</si>
  <si>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</si>
  <si>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</si>
  <si>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</si>
  <si>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</si>
  <si>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</si>
  <si>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</si>
  <si>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</si>
  <si>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</si>
  <si>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</si>
  <si>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</si>
  <si>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</si>
  <si>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</si>
  <si>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</si>
  <si>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</si>
  <si>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</si>
  <si>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</si>
  <si>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</si>
  <si>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</si>
  <si>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</si>
  <si>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</si>
  <si>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</si>
  <si>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</si>
  <si>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</si>
  <si>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</si>
  <si>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</si>
  <si>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</si>
  <si>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</si>
  <si>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</si>
  <si>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</si>
  <si>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</si>
  <si>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</si>
  <si>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</si>
  <si>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</si>
  <si>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</si>
  <si>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</si>
  <si>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</si>
  <si>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</si>
  <si>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</si>
  <si>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</si>
  <si>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</si>
  <si>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</si>
  <si>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</si>
  <si>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</si>
  <si>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</si>
  <si>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</si>
  <si>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</si>
  <si>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</si>
  <si>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</si>
  <si>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</si>
  <si>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</si>
  <si>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</si>
  <si>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</si>
  <si>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</si>
  <si>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</si>
  <si>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</si>
  <si>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</si>
  <si>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</si>
  <si>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</si>
  <si>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</si>
  <si>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</si>
  <si>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</si>
  <si>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</si>
  <si>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</si>
  <si>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</si>
  <si>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</si>
  <si>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</si>
  <si>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</si>
  <si>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</si>
  <si>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</si>
  <si>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</si>
  <si>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</si>
  <si>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</si>
  <si>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</si>
  <si>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</si>
  <si>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</si>
  <si>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</si>
  <si>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</si>
  <si>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</si>
  <si>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</si>
  <si>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</si>
  <si>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</si>
  <si>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</si>
  <si>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</si>
  <si>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</si>
  <si>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</si>
  <si>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</si>
  <si>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</si>
  <si>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</si>
  <si>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</si>
  <si>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</si>
  <si>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</si>
  <si>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</si>
  <si>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</si>
  <si>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</si>
  <si>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</si>
  <si>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</si>
  <si>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</si>
  <si>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</si>
  <si>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</si>
  <si>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</si>
  <si>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</si>
  <si>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</si>
  <si>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</si>
  <si>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</si>
  <si>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</si>
  <si>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</si>
  <si>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</si>
  <si>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</si>
  <si>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</si>
  <si>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</si>
  <si>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</si>
  <si>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</si>
  <si>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</si>
  <si>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</si>
  <si>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</si>
  <si>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</si>
  <si>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</si>
  <si>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</si>
  <si>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</si>
  <si>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</si>
  <si>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</si>
  <si>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</si>
  <si>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</si>
  <si>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</si>
  <si>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</si>
  <si>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</si>
  <si>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</si>
  <si>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</si>
  <si>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</si>
  <si>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</si>
  <si>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</si>
  <si>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</si>
  <si>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</si>
  <si>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</si>
  <si>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</si>
  <si>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</si>
  <si>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</si>
  <si>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</si>
  <si>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</si>
  <si>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</si>
  <si>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</si>
  <si>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</si>
  <si>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</si>
  <si>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</si>
  <si>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</si>
  <si>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</si>
  <si>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</si>
  <si>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</si>
  <si>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</si>
  <si>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</si>
  <si>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</si>
  <si>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</si>
  <si>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</si>
  <si>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</si>
  <si>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</si>
  <si>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</si>
  <si>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</si>
  <si>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</si>
  <si>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</si>
  <si>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</si>
  <si>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</si>
  <si>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</si>
  <si>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</si>
  <si>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</si>
  <si>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</si>
  <si>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</si>
  <si>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</si>
  <si>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</si>
  <si>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</si>
  <si>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</si>
  <si>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</si>
  <si>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</si>
  <si>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</si>
  <si>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</si>
  <si>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</si>
  <si>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</si>
  <si>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</si>
  <si>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</si>
  <si>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</si>
  <si>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</si>
  <si>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</si>
  <si>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</si>
  <si>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</si>
  <si>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</si>
  <si>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</si>
  <si>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</si>
  <si>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</si>
  <si>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</si>
  <si>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</si>
  <si>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</si>
  <si>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</si>
  <si>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</si>
  <si>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</si>
  <si>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</si>
  <si>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</si>
  <si>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</si>
  <si>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</si>
  <si>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</si>
  <si>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</si>
  <si>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</si>
  <si>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</si>
  <si>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</si>
  <si>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</si>
  <si>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</si>
  <si>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</si>
  <si>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</si>
  <si>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</si>
  <si>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</si>
  <si>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</si>
  <si>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</si>
  <si>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</si>
  <si>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</si>
  <si>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</si>
  <si>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</si>
  <si>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</si>
  <si>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</si>
  <si>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</si>
  <si>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</si>
  <si>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</si>
  <si>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</si>
  <si>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</si>
  <si>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</si>
  <si>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</si>
  <si>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</si>
  <si>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</si>
  <si>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</si>
  <si>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</si>
  <si>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</si>
  <si>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</si>
  <si>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</si>
  <si>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</si>
  <si>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</si>
  <si>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</si>
  <si>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</si>
  <si>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</si>
  <si>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</si>
  <si>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</si>
  <si>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</si>
  <si>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</si>
  <si>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</si>
  <si>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</si>
  <si>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</si>
  <si>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</si>
  <si>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</si>
  <si>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</si>
  <si>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</si>
  <si>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</si>
  <si>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</si>
  <si>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</si>
  <si>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</si>
  <si>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</si>
  <si>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</si>
  <si>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</si>
  <si>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</si>
  <si>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</si>
  <si>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</si>
  <si>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</si>
  <si>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</si>
  <si>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</si>
  <si>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</si>
  <si>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</si>
  <si>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</si>
  <si>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</si>
  <si>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</si>
  <si>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</si>
  <si>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</si>
  <si>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</si>
  <si>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</si>
  <si>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</si>
  <si>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</si>
  <si>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</si>
  <si>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</si>
  <si>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</si>
  <si>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</si>
  <si>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</si>
  <si>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</si>
  <si>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</si>
  <si>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</si>
  <si>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</si>
  <si>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</si>
  <si>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</si>
  <si>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</si>
  <si>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</si>
  <si>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</si>
  <si>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</si>
  <si>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</si>
  <si>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</si>
  <si>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</si>
  <si>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</si>
  <si>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</si>
  <si>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</si>
  <si>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</si>
  <si>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</si>
  <si>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</si>
  <si>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</si>
  <si>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</si>
  <si>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</si>
  <si>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</si>
  <si>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</si>
  <si>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</si>
  <si>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</si>
  <si>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</si>
  <si>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</si>
  <si>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</si>
  <si>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</si>
  <si>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</si>
  <si>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</si>
  <si>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</si>
  <si>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</si>
  <si>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</si>
  <si>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</si>
  <si>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</si>
  <si>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</si>
  <si>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</si>
  <si>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</si>
  <si>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</si>
  <si>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</si>
  <si>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</si>
  <si>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</si>
  <si>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</si>
  <si>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</si>
  <si>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</si>
  <si>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</si>
  <si>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</si>
  <si>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</si>
  <si>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</si>
  <si>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</si>
  <si>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</si>
  <si>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</si>
  <si>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</si>
  <si>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</si>
  <si>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</si>
  <si>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</si>
  <si>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</si>
  <si>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</si>
  <si>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</si>
  <si>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</si>
  <si>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</si>
  <si>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</si>
  <si>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</si>
  <si>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</si>
  <si>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</si>
  <si>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</si>
  <si>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</si>
  <si>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</si>
  <si>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</si>
  <si>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</si>
  <si>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</si>
  <si>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</si>
  <si>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</si>
  <si>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</si>
  <si>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</si>
  <si>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</si>
  <si>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</si>
  <si>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</si>
  <si>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</si>
  <si>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</si>
  <si>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</si>
  <si>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</si>
  <si>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</si>
  <si>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</si>
  <si>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</si>
  <si>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</si>
  <si>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</si>
  <si>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</si>
  <si>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</si>
  <si>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</si>
  <si>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</si>
  <si>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</si>
  <si>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</si>
  <si>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</si>
  <si>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</si>
  <si>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</si>
  <si>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</si>
  <si>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</si>
  <si>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</si>
  <si>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</si>
  <si>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</si>
  <si>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</si>
  <si>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</si>
  <si>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</si>
  <si>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</si>
  <si>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</si>
  <si>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</si>
  <si>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</si>
  <si>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</si>
  <si>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</si>
  <si>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</si>
  <si>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</si>
  <si>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</si>
  <si>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</si>
  <si>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</si>
  <si>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</si>
  <si>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</si>
  <si>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</si>
  <si>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</si>
  <si>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</si>
  <si>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</si>
  <si>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</si>
  <si>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</si>
  <si>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</si>
  <si>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</si>
  <si>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</si>
  <si>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</si>
  <si>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</si>
  <si>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</si>
  <si>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</si>
  <si>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</si>
  <si>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</si>
  <si>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</si>
  <si>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</si>
  <si>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</si>
  <si>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</si>
  <si>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</si>
  <si>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</si>
  <si>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</si>
  <si>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</si>
  <si>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</si>
  <si>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</si>
  <si>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</si>
  <si>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</si>
  <si>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</si>
  <si>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</si>
  <si>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</si>
  <si>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</si>
  <si>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</si>
  <si>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</si>
  <si>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</si>
  <si>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</si>
  <si>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</si>
  <si>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</si>
  <si>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</si>
  <si>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</si>
  <si>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</si>
  <si>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</si>
  <si>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</si>
  <si>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</si>
  <si>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</si>
  <si>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</si>
  <si>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</si>
  <si>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</si>
  <si>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</si>
  <si>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</si>
  <si>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</si>
  <si>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</si>
  <si>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</si>
  <si>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</si>
  <si>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</si>
  <si>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</si>
  <si>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</si>
  <si>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</si>
  <si>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</si>
  <si>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</si>
  <si>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</si>
  <si>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</si>
  <si>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</si>
  <si>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</si>
  <si>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</si>
  <si>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</si>
  <si>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</si>
  <si>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</si>
  <si>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</si>
  <si>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</si>
  <si>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</si>
  <si>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</si>
  <si>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</si>
  <si>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</si>
  <si>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</si>
  <si>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</si>
  <si>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</si>
  <si>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</si>
  <si>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</si>
  <si>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</si>
  <si>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</si>
  <si>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</si>
  <si>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</si>
  <si>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</si>
  <si>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</si>
  <si>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</si>
  <si>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</si>
  <si>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</si>
  <si>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</si>
  <si>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</si>
  <si>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</si>
  <si>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</si>
  <si>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</si>
  <si>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</si>
  <si>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</si>
  <si>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</si>
  <si>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</si>
  <si>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</si>
  <si>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</si>
  <si>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</si>
  <si>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</si>
  <si>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</si>
  <si>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</si>
  <si>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</si>
  <si>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</si>
  <si>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</si>
  <si>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</si>
  <si>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</si>
  <si>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</si>
  <si>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</si>
  <si>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</si>
  <si>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</si>
  <si>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</si>
  <si>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</si>
  <si>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</si>
  <si>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</si>
  <si>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</si>
  <si>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</si>
  <si>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</si>
  <si>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</si>
  <si>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</si>
  <si>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</si>
  <si>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</si>
  <si>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</si>
  <si>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</si>
  <si>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</si>
  <si>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</si>
  <si>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</si>
  <si>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</si>
  <si>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</si>
  <si>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</si>
  <si>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</si>
  <si>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</si>
  <si>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</si>
  <si>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</si>
  <si>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</si>
  <si>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</si>
  <si>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</si>
  <si>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</si>
  <si>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</si>
  <si>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</si>
  <si>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</si>
  <si>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</si>
  <si>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</si>
  <si>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</si>
  <si>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</si>
  <si>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</si>
  <si>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</si>
  <si>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</si>
  <si>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</si>
  <si>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</si>
  <si>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</si>
  <si>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</si>
  <si>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</si>
  <si>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</si>
  <si>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</si>
  <si>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</si>
  <si>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</si>
  <si>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</si>
  <si>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</si>
  <si>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</si>
  <si>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</si>
  <si>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</si>
  <si>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</si>
  <si>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</si>
  <si>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</si>
  <si>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</si>
  <si>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</si>
  <si>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</si>
  <si>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</si>
  <si>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</si>
  <si>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</si>
  <si>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</si>
  <si>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</si>
  <si>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</si>
  <si>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</si>
  <si>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</si>
  <si>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</si>
  <si>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</si>
  <si>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</si>
  <si>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</si>
  <si>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</si>
  <si>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</si>
  <si>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</si>
  <si>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</si>
  <si>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</si>
  <si>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</si>
  <si>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</si>
  <si>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</si>
  <si>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</si>
  <si>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</si>
  <si>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</si>
  <si>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</si>
  <si>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</si>
  <si>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</si>
  <si>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</si>
  <si>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</si>
  <si>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</si>
  <si>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</si>
  <si>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</si>
  <si>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</si>
  <si>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</si>
  <si>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</si>
  <si>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</si>
  <si>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</si>
  <si>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</si>
  <si>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</si>
  <si>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</si>
  <si>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</si>
  <si>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</si>
  <si>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</si>
  <si>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</si>
  <si>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</si>
  <si>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</si>
  <si>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</si>
  <si>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</si>
  <si>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</si>
  <si>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</si>
  <si>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</si>
  <si>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</si>
  <si>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</si>
  <si>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</si>
  <si>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</si>
  <si>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</si>
  <si>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</si>
  <si>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</si>
  <si>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</si>
  <si>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</si>
  <si>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</si>
  <si>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</si>
  <si>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</si>
  <si>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</si>
  <si>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</si>
  <si>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</si>
  <si>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</si>
  <si>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</si>
  <si>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</si>
  <si>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</si>
  <si>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</si>
  <si>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</si>
  <si>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</si>
  <si>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</si>
  <si>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</si>
  <si>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</si>
  <si>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</si>
  <si>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</si>
  <si>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</si>
  <si>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</si>
  <si>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</si>
  <si>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</si>
  <si>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</si>
  <si>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</si>
  <si>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</si>
  <si>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</si>
  <si>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</si>
  <si>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</si>
  <si>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</si>
  <si>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</si>
  <si>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</si>
  <si>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</si>
  <si>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</si>
  <si>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</si>
  <si>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</si>
  <si>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</si>
  <si>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</si>
  <si>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</si>
  <si>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</si>
  <si>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</si>
  <si>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</si>
  <si>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</si>
  <si>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</si>
  <si>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</si>
  <si>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</si>
  <si>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</si>
  <si>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</si>
  <si>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</si>
  <si>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</si>
  <si>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</si>
  <si>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</si>
  <si>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</si>
  <si>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</si>
  <si>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</si>
  <si>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</si>
  <si>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</si>
  <si>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</si>
  <si>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</si>
  <si>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</si>
  <si>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</si>
  <si>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</si>
  <si>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</si>
  <si>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</si>
  <si>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</si>
  <si>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</si>
  <si>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</si>
  <si>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</si>
  <si>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</si>
  <si>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</si>
  <si>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</si>
  <si>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</si>
  <si>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</si>
  <si>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</si>
  <si>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</si>
  <si>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</si>
  <si>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</si>
  <si>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</si>
  <si>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</si>
  <si>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</si>
  <si>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</si>
  <si>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</si>
  <si>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</si>
  <si>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</si>
  <si>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</si>
  <si>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</si>
  <si>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</si>
  <si>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</si>
  <si>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</si>
  <si>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</si>
  <si>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</si>
  <si>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</si>
  <si>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</si>
  <si>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</si>
  <si>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</si>
  <si>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</si>
  <si>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</si>
  <si>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</si>
  <si>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</si>
  <si>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</si>
  <si>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</si>
  <si>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</si>
  <si>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</si>
  <si>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</si>
  <si>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</si>
  <si>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</si>
  <si>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</si>
  <si>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</si>
  <si>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</si>
  <si>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</si>
  <si>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</si>
  <si>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</si>
  <si>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</si>
  <si>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</si>
  <si>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</si>
  <si>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</si>
  <si>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</si>
  <si>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</si>
  <si>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</si>
  <si>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</si>
  <si>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</si>
  <si>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</si>
  <si>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</si>
  <si>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</si>
  <si>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</si>
  <si>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</si>
  <si>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</si>
  <si>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</si>
  <si>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</si>
  <si>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</si>
  <si>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</si>
  <si>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</si>
  <si>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</si>
  <si>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</si>
  <si>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</si>
  <si>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</si>
  <si>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</si>
  <si>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</si>
  <si>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</si>
  <si>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</si>
  <si>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</si>
  <si>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</si>
  <si>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</si>
  <si>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</si>
  <si>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</si>
  <si>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</si>
  <si>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</si>
  <si>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</si>
  <si>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</si>
  <si>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</si>
  <si>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</si>
  <si>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</si>
  <si>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</si>
  <si>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</si>
  <si>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</si>
  <si>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</si>
  <si>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</si>
  <si>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</si>
  <si>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</si>
  <si>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</si>
  <si>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</si>
  <si>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</si>
  <si>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</si>
  <si>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</si>
  <si>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</si>
  <si>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</si>
  <si>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</si>
  <si>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</si>
  <si>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</si>
  <si>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</si>
  <si>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</si>
  <si>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</si>
  <si>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</si>
  <si>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</si>
  <si>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</si>
  <si>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</si>
  <si>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</si>
  <si>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</si>
  <si>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</si>
  <si>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</si>
  <si>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</si>
  <si>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</si>
  <si>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</si>
  <si>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</si>
  <si>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</si>
  <si>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</si>
  <si>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</si>
  <si>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</si>
  <si>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</si>
  <si>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</si>
  <si>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</si>
  <si>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</si>
  <si>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</si>
  <si>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</si>
  <si>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</si>
  <si>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</si>
  <si>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</si>
  <si>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</si>
  <si>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</si>
  <si>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</si>
  <si>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</si>
  <si>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</si>
  <si>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</si>
  <si>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</si>
  <si>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</si>
  <si>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</si>
  <si>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</si>
  <si>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</si>
  <si>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</si>
  <si>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</si>
  <si>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</si>
  <si>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</si>
  <si>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</si>
  <si>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</si>
  <si>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</si>
  <si>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</si>
  <si>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</si>
  <si>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</si>
  <si>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</si>
  <si>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</si>
  <si>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</si>
  <si>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</si>
  <si>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</si>
  <si>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</si>
  <si>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</si>
  <si>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</si>
  <si>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</si>
  <si>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</si>
  <si>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</si>
  <si>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</si>
  <si>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</si>
  <si>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</si>
  <si>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</si>
  <si>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</si>
  <si>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</si>
  <si>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</si>
  <si>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</si>
  <si>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</si>
  <si>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</si>
  <si>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</si>
  <si>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</si>
  <si>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</si>
  <si>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</si>
  <si>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</si>
  <si>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</si>
  <si>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</si>
  <si>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</si>
  <si>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</si>
  <si>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</si>
  <si>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</si>
  <si>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</si>
  <si>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</si>
  <si>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</si>
  <si>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</si>
  <si>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</si>
  <si>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</si>
  <si>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</si>
  <si>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</si>
  <si>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</si>
  <si>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</si>
  <si>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</si>
  <si>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</si>
  <si>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</si>
  <si>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</si>
  <si>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</si>
  <si>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</si>
  <si>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</si>
  <si>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</si>
  <si>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</si>
  <si>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</si>
  <si>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</si>
  <si>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</si>
  <si>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</si>
  <si>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</si>
  <si>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</si>
  <si>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</si>
  <si>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</si>
  <si>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</si>
  <si>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</si>
  <si>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</si>
  <si>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</si>
  <si>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</si>
  <si>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</si>
  <si>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</si>
  <si>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</si>
  <si>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</si>
  <si>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</si>
  <si>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</si>
  <si>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</si>
  <si>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</si>
  <si>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</si>
  <si>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</si>
  <si>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</si>
  <si>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</si>
  <si>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</si>
  <si>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</si>
  <si>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</si>
  <si>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</si>
  <si>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</si>
  <si>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</si>
  <si>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</si>
  <si>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</si>
  <si>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</si>
  <si>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</si>
  <si>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</si>
  <si>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</si>
  <si>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</si>
  <si>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</si>
  <si>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</si>
  <si>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</si>
  <si>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</si>
  <si>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</si>
  <si>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</si>
  <si>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</si>
  <si>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</si>
  <si>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</si>
  <si>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</si>
  <si>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</si>
  <si>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</si>
  <si>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</si>
  <si>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</si>
  <si>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</si>
  <si>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</si>
  <si>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</si>
  <si>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</si>
  <si>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</si>
  <si>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</si>
  <si>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</si>
  <si>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</si>
  <si>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</si>
  <si>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</si>
  <si>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</si>
  <si>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</si>
  <si>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</si>
  <si>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</si>
  <si>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</si>
  <si>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</si>
  <si>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</si>
  <si>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</si>
  <si>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</si>
  <si>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</si>
  <si>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</si>
  <si>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</si>
  <si>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</si>
  <si>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</si>
  <si>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</si>
  <si>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</si>
  <si>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</si>
  <si>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</si>
  <si>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</si>
  <si>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</si>
  <si>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</si>
  <si>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</si>
  <si>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</si>
  <si>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</si>
  <si>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</si>
  <si>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</si>
  <si>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</si>
  <si>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</si>
  <si>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</si>
  <si>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</si>
  <si>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</si>
  <si>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</si>
  <si>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</si>
  <si>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</si>
  <si>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</si>
  <si>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</si>
  <si>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</si>
  <si>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</si>
  <si>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</si>
  <si>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</si>
  <si>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</si>
  <si>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</si>
  <si>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</si>
  <si>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</si>
  <si>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</si>
  <si>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</si>
  <si>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</si>
  <si>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</si>
  <si>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</si>
  <si>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</si>
  <si>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</si>
  <si>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</si>
  <si>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</si>
  <si>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</si>
  <si>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</si>
  <si>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</si>
  <si>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</si>
  <si>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</si>
  <si>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</si>
  <si>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</si>
  <si>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</si>
  <si>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</si>
  <si>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</si>
  <si>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</si>
  <si>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</si>
  <si>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</si>
  <si>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</si>
  <si>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</si>
  <si>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</si>
  <si>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</si>
  <si>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</si>
  <si>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</si>
  <si>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</si>
  <si>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</si>
  <si>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</si>
  <si>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</si>
  <si>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</si>
  <si>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</si>
  <si>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</si>
  <si>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</si>
  <si>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</si>
  <si>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</si>
  <si>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</si>
  <si>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</si>
  <si>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</si>
  <si>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</si>
  <si>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</si>
  <si>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</si>
  <si>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</si>
  <si>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</si>
  <si>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</si>
  <si>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</si>
  <si>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</si>
  <si>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</si>
  <si>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</si>
  <si>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</si>
  <si>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</si>
  <si>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</si>
  <si>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</si>
  <si>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</si>
  <si>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</si>
  <si>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</si>
  <si>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</si>
  <si>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</si>
  <si>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</si>
  <si>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</si>
  <si>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</si>
  <si>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</si>
  <si>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</si>
  <si>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</si>
  <si>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</si>
  <si>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</si>
  <si>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</si>
  <si>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</si>
  <si>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</si>
  <si>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</si>
  <si>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</si>
  <si>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</si>
  <si>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</si>
  <si>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</si>
  <si>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</si>
  <si>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</si>
  <si>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</si>
  <si>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</si>
  <si>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</si>
  <si>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</si>
  <si>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</si>
  <si>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</si>
  <si>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</si>
  <si>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</si>
  <si>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</si>
  <si>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</si>
  <si>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</si>
  <si>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</si>
  <si>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</si>
  <si>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</si>
  <si>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</si>
  <si>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</si>
  <si>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</si>
  <si>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</si>
  <si>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</si>
  <si>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</si>
  <si>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</si>
  <si>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</si>
  <si>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</si>
  <si>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</si>
  <si>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</si>
  <si>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</si>
  <si>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</si>
  <si>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</si>
  <si>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</si>
  <si>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</si>
  <si>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</si>
  <si>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</si>
  <si>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</si>
  <si>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</si>
  <si>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</si>
  <si>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</si>
  <si>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</si>
  <si>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</si>
  <si>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</si>
  <si>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</si>
  <si>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</si>
  <si>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</si>
  <si>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</si>
  <si>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</si>
  <si>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</si>
  <si>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</si>
  <si>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</si>
  <si>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</si>
  <si>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</si>
  <si>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</si>
  <si>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</si>
  <si>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</si>
  <si>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</si>
  <si>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</si>
  <si>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</si>
  <si>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</si>
  <si>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</si>
  <si>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</si>
  <si>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</si>
  <si>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</si>
  <si>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</si>
  <si>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</si>
  <si>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</si>
  <si>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</si>
  <si>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</si>
  <si>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</si>
  <si>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</si>
  <si>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</si>
  <si>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</si>
  <si>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</si>
  <si>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</si>
  <si>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</si>
  <si>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</si>
  <si>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</si>
  <si>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</si>
  <si>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</si>
  <si>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</si>
  <si>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</si>
  <si>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</si>
  <si>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</si>
  <si>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</si>
  <si>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</si>
  <si>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</si>
  <si>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</si>
  <si>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</si>
  <si>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</si>
  <si>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</si>
  <si>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</si>
  <si>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</si>
  <si>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</si>
  <si>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</si>
  <si>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</si>
  <si>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</si>
  <si>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</si>
  <si>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</si>
  <si>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</si>
  <si>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</si>
  <si>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</si>
  <si>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</si>
  <si>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</si>
  <si>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</si>
  <si>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</si>
  <si>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</si>
  <si>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</si>
  <si>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</si>
  <si>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</si>
  <si>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</si>
  <si>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</si>
  <si>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</si>
  <si>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</si>
  <si>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</si>
  <si>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</si>
  <si>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</si>
  <si>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</si>
  <si>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</si>
  <si>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</si>
  <si>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</si>
  <si>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</si>
  <si>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</si>
  <si>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</si>
  <si>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</si>
  <si>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</si>
  <si>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</si>
  <si>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</si>
  <si>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</si>
  <si>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</si>
  <si>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</si>
  <si>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</si>
  <si>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</si>
  <si>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</si>
  <si>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</si>
  <si>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</si>
  <si>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</si>
  <si>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</si>
  <si>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</si>
  <si>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</si>
  <si>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</si>
  <si>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</si>
  <si>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</si>
  <si>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</si>
  <si>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</si>
  <si>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</si>
  <si>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</si>
  <si>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</si>
  <si>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</si>
  <si>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</si>
  <si>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</si>
  <si>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</si>
  <si>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</si>
  <si>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</si>
  <si>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</si>
  <si>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</si>
  <si>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</si>
  <si>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</si>
  <si>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</si>
  <si>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</si>
  <si>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</si>
  <si>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</si>
  <si>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</si>
  <si>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</si>
  <si>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</si>
  <si>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</si>
  <si>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</si>
  <si>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</si>
  <si>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</si>
  <si>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</si>
  <si>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</si>
  <si>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</si>
  <si>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</si>
  <si>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</si>
  <si>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</si>
  <si>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</si>
  <si>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</si>
  <si>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</si>
  <si>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</si>
  <si>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</si>
  <si>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</si>
  <si>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</si>
  <si>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</si>
  <si>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</si>
  <si>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</si>
  <si>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</si>
  <si>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</si>
  <si>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</si>
  <si>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</si>
  <si>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</si>
  <si>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</si>
  <si>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</si>
  <si>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</si>
  <si>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</si>
  <si>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</si>
  <si>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</si>
  <si>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</si>
  <si>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</si>
  <si>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</si>
  <si>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</si>
  <si>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</si>
  <si>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</si>
  <si>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</si>
  <si>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</si>
  <si>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</si>
  <si>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</si>
  <si>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</si>
  <si>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</si>
  <si>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</si>
  <si>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</si>
  <si>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</si>
  <si>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</si>
  <si>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</si>
  <si>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</si>
  <si>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</si>
  <si>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</si>
  <si>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</si>
  <si>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</si>
  <si>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</si>
  <si>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</si>
  <si>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</si>
  <si>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</si>
  <si>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</si>
  <si>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</si>
  <si>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</si>
  <si>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</si>
  <si>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</si>
  <si>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</si>
  <si>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</si>
  <si>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</si>
  <si>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</si>
  <si>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</si>
  <si>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</si>
  <si>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</si>
  <si>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</si>
  <si>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</si>
  <si>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</si>
  <si>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</si>
  <si>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</si>
  <si>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</si>
  <si>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</si>
  <si>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</si>
  <si>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</si>
  <si>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</si>
  <si>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</si>
  <si>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</si>
  <si>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</si>
  <si>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</si>
  <si>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</si>
  <si>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</si>
  <si>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</si>
  <si>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</si>
  <si>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</si>
  <si>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</si>
  <si>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</si>
  <si>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</si>
  <si>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</si>
  <si>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</si>
  <si>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</si>
  <si>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</si>
  <si>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</si>
  <si>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</si>
  <si>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</si>
  <si>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</si>
  <si>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</si>
  <si>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</si>
  <si>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</si>
  <si>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</si>
  <si>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</si>
  <si>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</si>
  <si>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</si>
  <si>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</si>
  <si>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</si>
  <si>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</si>
  <si>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</si>
  <si>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</si>
  <si>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</si>
  <si>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</si>
  <si>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</si>
  <si>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</si>
  <si>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</si>
  <si>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</si>
  <si>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</si>
  <si>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</si>
  <si>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</si>
  <si>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</si>
  <si>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</si>
  <si>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</si>
  <si>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</si>
  <si>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</si>
  <si>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</si>
  <si>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</si>
  <si>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</si>
  <si>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</si>
  <si>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</si>
  <si>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</si>
  <si>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</si>
  <si>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</si>
  <si>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</si>
  <si>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</si>
  <si>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</si>
  <si>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</si>
  <si>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</si>
  <si>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</si>
  <si>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</si>
  <si>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</si>
  <si>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</si>
  <si>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</si>
  <si>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</si>
  <si>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</si>
  <si>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</si>
  <si>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</si>
  <si>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</si>
  <si>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</si>
  <si>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</si>
  <si>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</si>
  <si>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</si>
  <si>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</si>
  <si>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</si>
  <si>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</si>
  <si>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</si>
  <si>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</si>
  <si>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</si>
  <si>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</si>
  <si>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</si>
  <si>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</si>
  <si>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</si>
  <si>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</si>
  <si>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</si>
  <si>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</si>
  <si>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</si>
  <si>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</si>
  <si>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</si>
  <si>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</si>
  <si>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</si>
  <si>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</si>
  <si>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</si>
  <si>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</si>
  <si>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</si>
  <si>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</si>
  <si>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</si>
  <si>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</si>
  <si>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</si>
  <si>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</si>
  <si>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</si>
  <si>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</si>
  <si>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</si>
  <si>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</si>
  <si>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</si>
  <si>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</si>
  <si>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</si>
  <si>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</si>
  <si>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</si>
  <si>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</si>
  <si>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</si>
  <si>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</si>
  <si>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</si>
  <si>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</si>
  <si>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</si>
  <si>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</si>
  <si>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</si>
  <si>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</si>
  <si>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</si>
  <si>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</si>
  <si>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</si>
  <si>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</si>
  <si>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</si>
  <si>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</si>
  <si>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</si>
  <si>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</si>
  <si>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</si>
  <si>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</si>
  <si>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</si>
  <si>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</si>
  <si>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</si>
  <si>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</si>
  <si>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</si>
  <si>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</si>
  <si>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</si>
  <si>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</si>
  <si>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</si>
  <si>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</si>
  <si>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</si>
  <si>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</si>
  <si>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</si>
  <si>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</si>
  <si>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</si>
  <si>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</si>
  <si>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</si>
  <si>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</si>
  <si>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</si>
  <si>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</si>
  <si>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</si>
  <si>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</si>
  <si>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</si>
  <si>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</si>
  <si>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</si>
  <si>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</si>
  <si>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</si>
  <si>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</si>
  <si>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</si>
  <si>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</si>
  <si>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</si>
  <si>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</si>
  <si>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</si>
  <si>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</si>
  <si>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</si>
  <si>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</si>
  <si>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</si>
  <si>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</si>
  <si>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</si>
  <si>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</si>
  <si>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</si>
  <si>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</si>
  <si>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</si>
  <si>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</si>
  <si>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</si>
  <si>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</si>
  <si>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</si>
  <si>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</si>
  <si>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</si>
  <si>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</si>
  <si>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</si>
  <si>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</si>
  <si>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</si>
  <si>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</si>
  <si>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</si>
  <si>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</si>
  <si>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</si>
  <si>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</si>
  <si>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</si>
  <si>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</si>
  <si>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</si>
  <si>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</si>
  <si>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</si>
  <si>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</si>
  <si>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</si>
  <si>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</si>
  <si>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</si>
  <si>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</si>
  <si>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</si>
  <si>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</si>
  <si>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</si>
  <si>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</si>
  <si>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</si>
  <si>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</si>
  <si>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</si>
  <si>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</si>
  <si>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</si>
  <si>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</si>
  <si>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</si>
  <si>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</si>
  <si>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</si>
  <si>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</si>
  <si>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</si>
  <si>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</si>
  <si>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</si>
  <si>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</si>
  <si>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</si>
  <si>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</si>
  <si>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</si>
  <si>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</si>
  <si>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</si>
  <si>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</si>
  <si>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</si>
  <si>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</si>
  <si>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</si>
  <si>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</si>
  <si>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</si>
  <si>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</si>
  <si>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</si>
  <si>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</si>
  <si>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</si>
  <si>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</si>
  <si>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</si>
  <si>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</si>
  <si>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</si>
  <si>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</si>
  <si>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</si>
  <si>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</si>
  <si>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</si>
  <si>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</si>
  <si>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</si>
  <si>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</si>
  <si>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</si>
  <si>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</si>
  <si>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</si>
  <si>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</si>
  <si>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</si>
  <si>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</si>
  <si>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</si>
  <si>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</si>
  <si>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</si>
  <si>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</si>
  <si>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</si>
  <si>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</si>
  <si>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</si>
  <si>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</si>
  <si>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</si>
  <si>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</si>
  <si>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</si>
  <si>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</si>
  <si>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</si>
  <si>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</si>
  <si>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</si>
  <si>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</si>
  <si>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</si>
  <si>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</si>
  <si>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</si>
  <si>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</si>
  <si>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</si>
  <si>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</si>
  <si>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</si>
  <si>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</si>
  <si>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</si>
  <si>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</si>
  <si>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</si>
  <si>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</si>
  <si>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</si>
  <si>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</si>
  <si>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</si>
  <si>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</si>
  <si>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</si>
  <si>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</si>
  <si>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</si>
  <si>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</si>
  <si>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</si>
  <si>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</si>
  <si>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</si>
  <si>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</si>
  <si>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</si>
  <si>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</si>
  <si>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</si>
  <si>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</si>
  <si>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</si>
  <si>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</si>
  <si>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</si>
  <si>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</si>
  <si>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</si>
  <si>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</si>
  <si>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</si>
  <si>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</si>
  <si>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</si>
  <si>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</si>
  <si>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</si>
  <si>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</si>
  <si>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</si>
  <si>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</si>
  <si>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</si>
  <si>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</si>
  <si>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</si>
  <si>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</si>
  <si>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</si>
  <si>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</si>
  <si>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</si>
  <si>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</si>
  <si>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</si>
  <si>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</si>
  <si>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</si>
  <si>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</si>
  <si>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</si>
  <si>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</si>
  <si>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</si>
  <si>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</si>
  <si>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</si>
  <si>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</si>
  <si>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</si>
  <si>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</si>
  <si>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</si>
  <si>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</si>
  <si>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</si>
  <si>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</si>
  <si>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</si>
  <si>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</si>
  <si>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</si>
  <si>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</si>
  <si>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</si>
  <si>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</si>
  <si>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</si>
  <si>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</si>
  <si>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</si>
  <si>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</si>
  <si>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</si>
  <si>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</si>
  <si>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</si>
  <si>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</si>
  <si>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</si>
  <si>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</si>
  <si>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</si>
  <si>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</si>
  <si>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</si>
  <si>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</si>
  <si>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</si>
  <si>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</si>
  <si>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</si>
  <si>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</si>
  <si>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</si>
  <si>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</si>
  <si>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</si>
  <si>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</si>
  <si>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</si>
  <si>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</si>
  <si>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</si>
  <si>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</si>
  <si>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</si>
  <si>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</si>
  <si>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</si>
  <si>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</si>
  <si>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</si>
  <si>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</si>
  <si>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</si>
  <si>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</si>
  <si>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</si>
  <si>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</si>
  <si>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</si>
  <si>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</si>
  <si>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</si>
  <si>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</si>
  <si>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</si>
  <si>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</si>
  <si>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</si>
  <si>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</si>
  <si>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</si>
  <si>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</si>
  <si>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</si>
  <si>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</si>
  <si>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</si>
  <si>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</si>
  <si>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</si>
  <si>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</si>
  <si>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</si>
  <si>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</si>
  <si>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</si>
  <si>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</si>
  <si>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</si>
  <si>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</si>
  <si>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</si>
  <si>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</si>
  <si>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</si>
  <si>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</si>
  <si>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</si>
  <si>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</si>
  <si>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</si>
  <si>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</si>
  <si>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</si>
  <si>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</si>
  <si>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</si>
  <si>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</si>
  <si>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</si>
  <si>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</si>
  <si>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</si>
  <si>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</si>
  <si>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</si>
  <si>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</si>
  <si>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</si>
  <si>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</si>
  <si>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</si>
  <si>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</si>
  <si>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</si>
  <si>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</si>
  <si>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</si>
  <si>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</si>
  <si>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</si>
  <si>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</si>
  <si>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</si>
  <si>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</si>
  <si>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</si>
  <si>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</si>
  <si>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</si>
  <si>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</si>
  <si>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</si>
  <si>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</si>
  <si>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</si>
  <si>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</si>
  <si>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</si>
  <si>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</si>
  <si>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</si>
  <si>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</si>
  <si>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</si>
  <si>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</si>
  <si>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</si>
  <si>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</si>
  <si>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</si>
  <si>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</si>
  <si>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</si>
  <si>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</si>
  <si>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</si>
  <si>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</si>
  <si>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</si>
  <si>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</si>
  <si>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</si>
  <si>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</si>
  <si>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</si>
  <si>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</si>
  <si>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</si>
  <si>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</si>
  <si>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</si>
  <si>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</si>
  <si>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</si>
  <si>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</si>
  <si>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</si>
  <si>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</si>
  <si>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</si>
  <si>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</si>
  <si>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</si>
  <si>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</si>
  <si>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</si>
  <si>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</si>
  <si>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</si>
  <si>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</si>
  <si>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</si>
  <si>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</si>
  <si>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</si>
  <si>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</si>
  <si>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</si>
  <si>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</si>
  <si>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</si>
  <si>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</si>
  <si>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</si>
  <si>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</si>
  <si>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</si>
  <si>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</si>
  <si>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</si>
  <si>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</si>
  <si>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</si>
  <si>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</si>
  <si>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</si>
  <si>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</si>
  <si>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</si>
  <si>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</si>
  <si>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</si>
  <si>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</si>
  <si>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</si>
  <si>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</si>
  <si>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</si>
  <si>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</si>
  <si>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</si>
  <si>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</si>
  <si>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</si>
  <si>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</si>
  <si>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</si>
  <si>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</si>
  <si>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</si>
  <si>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</si>
  <si>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</si>
  <si>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</si>
  <si>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</si>
  <si>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</si>
  <si>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</si>
  <si>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</si>
  <si>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</si>
  <si>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</si>
  <si>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</si>
  <si>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</si>
  <si>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</si>
  <si>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</si>
  <si>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</si>
  <si>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</si>
  <si>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</si>
  <si>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</si>
  <si>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</si>
  <si>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</si>
  <si>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</si>
  <si>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</si>
  <si>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</si>
  <si>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</si>
  <si>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</si>
  <si>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</si>
  <si>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</si>
  <si>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</si>
  <si>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</si>
  <si>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</si>
  <si>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</si>
  <si>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</si>
  <si>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</si>
  <si>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</si>
  <si>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</si>
  <si>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</si>
  <si>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</si>
  <si>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</si>
  <si>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</si>
  <si>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</si>
  <si>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</si>
  <si>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</si>
  <si>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</si>
  <si>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</si>
  <si>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</si>
  <si>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</si>
  <si>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</si>
  <si>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</si>
  <si>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</si>
  <si>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</si>
  <si>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</si>
  <si>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</si>
  <si>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</si>
  <si>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</si>
  <si>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</si>
  <si>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</si>
  <si>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</si>
  <si>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</si>
  <si>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</si>
  <si>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</si>
  <si>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</si>
  <si>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</si>
  <si>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</si>
  <si>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</si>
  <si>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</si>
  <si>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</si>
  <si>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</si>
  <si>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</si>
  <si>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</si>
  <si>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</si>
  <si>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</si>
  <si>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</si>
  <si>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</si>
  <si>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</si>
  <si>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</si>
  <si>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</si>
  <si>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</si>
  <si>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</si>
  <si>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</si>
  <si>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</si>
  <si>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</si>
  <si>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</si>
  <si>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</si>
  <si>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</si>
  <si>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</si>
  <si>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</si>
  <si>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</si>
  <si>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</si>
  <si>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</si>
  <si>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</si>
  <si>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</si>
  <si>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</si>
  <si>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</si>
  <si>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</si>
  <si>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</si>
  <si>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</si>
  <si>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</si>
  <si>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</si>
  <si>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</si>
  <si>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</si>
  <si>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</si>
  <si>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</si>
  <si>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</si>
  <si>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</si>
  <si>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</si>
  <si>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</si>
  <si>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</si>
  <si>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</si>
  <si>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</si>
  <si>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</si>
  <si>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</si>
  <si>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</si>
  <si>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</si>
  <si>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</si>
  <si>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</si>
  <si>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</si>
  <si>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</si>
  <si>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</si>
  <si>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</si>
  <si>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</si>
  <si>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</si>
  <si>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</si>
  <si>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</si>
  <si>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</si>
  <si>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</si>
  <si>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</si>
  <si>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</si>
  <si>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</si>
  <si>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</si>
  <si>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</si>
  <si>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</si>
  <si>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</si>
  <si>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</si>
  <si>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</si>
  <si>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</si>
  <si>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</si>
  <si>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</si>
  <si>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</si>
  <si>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</si>
  <si>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</si>
  <si>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</si>
  <si>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</si>
  <si>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</si>
  <si>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</si>
  <si>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</si>
  <si>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</si>
  <si>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</si>
  <si>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</si>
  <si>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</si>
  <si>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</si>
  <si>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</si>
  <si>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</si>
  <si>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</si>
  <si>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</si>
  <si>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</si>
  <si>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</si>
  <si>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</si>
  <si>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</si>
  <si>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</si>
  <si>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</si>
  <si>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</si>
  <si>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</si>
  <si>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</si>
  <si>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</si>
  <si>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</si>
  <si>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</si>
  <si>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</si>
  <si>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</si>
  <si>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</si>
  <si>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</si>
  <si>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</si>
  <si>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</si>
  <si>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</si>
  <si>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</si>
  <si>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</si>
  <si>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</si>
  <si>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</si>
  <si>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</si>
  <si>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</si>
  <si>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</si>
  <si>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</si>
  <si>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</si>
  <si>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</si>
  <si>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</si>
  <si>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</si>
  <si>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</si>
  <si>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</si>
  <si>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</si>
  <si>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</si>
  <si>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</si>
  <si>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</si>
  <si>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</si>
  <si>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</si>
  <si>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</si>
  <si>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</si>
  <si>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</si>
  <si>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</si>
  <si>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</si>
  <si>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</si>
  <si>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</si>
  <si>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</si>
  <si>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</si>
  <si>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</si>
  <si>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</si>
  <si>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</si>
  <si>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</si>
  <si>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</si>
  <si>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</si>
  <si>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</si>
  <si>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</si>
  <si>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</si>
  <si>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</si>
  <si>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</si>
  <si>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</si>
  <si>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</si>
  <si>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</si>
  <si>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</si>
  <si>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</si>
  <si>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</si>
  <si>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</si>
  <si>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</si>
  <si>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</si>
  <si>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</si>
  <si>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</si>
  <si>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</si>
  <si>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</si>
  <si>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</si>
  <si>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</si>
  <si>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</si>
  <si>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</si>
  <si>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</si>
  <si>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</si>
  <si>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</si>
  <si>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</si>
  <si>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</si>
  <si>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</si>
  <si>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</si>
  <si>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</si>
  <si>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</si>
  <si>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</si>
  <si>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</si>
  <si>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</si>
  <si>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</si>
  <si>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</si>
  <si>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</si>
  <si>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</si>
  <si>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</si>
  <si>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</si>
  <si>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</si>
  <si>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</si>
  <si>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</si>
  <si>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</si>
  <si>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</si>
  <si>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</si>
  <si>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</si>
  <si>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</si>
  <si>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</si>
  <si>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</si>
  <si>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</si>
  <si>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</si>
  <si>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</si>
  <si>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</si>
  <si>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</si>
  <si>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</si>
  <si>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</si>
  <si>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</si>
  <si>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</si>
  <si>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</si>
  <si>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</si>
  <si>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</si>
  <si>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</si>
  <si>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</si>
  <si>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</si>
  <si>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</si>
  <si>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</si>
  <si>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</si>
  <si>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</si>
  <si>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</si>
  <si>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</si>
  <si>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</si>
  <si>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</si>
  <si>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</si>
  <si>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</si>
  <si>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</si>
  <si>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</si>
  <si>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</si>
  <si>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</si>
  <si>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</si>
  <si>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</si>
  <si>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</si>
  <si>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</si>
  <si>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</si>
  <si>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</si>
  <si>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</si>
  <si>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</si>
  <si>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</si>
  <si>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</si>
  <si>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</si>
  <si>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</si>
  <si>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</si>
  <si>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</si>
  <si>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</si>
  <si>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</si>
  <si>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</si>
  <si>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</si>
  <si>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</si>
  <si>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</si>
  <si>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</si>
  <si>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</si>
  <si>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</si>
  <si>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</si>
  <si>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</si>
  <si>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</si>
  <si>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</si>
  <si>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</si>
  <si>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</si>
  <si>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</si>
  <si>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</si>
  <si>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</si>
  <si>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</si>
  <si>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</si>
  <si>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</si>
  <si>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</si>
  <si>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</si>
  <si>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</si>
  <si>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</si>
  <si>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</si>
  <si>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</si>
  <si>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</si>
  <si>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</si>
  <si>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</si>
  <si>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</si>
  <si>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</si>
  <si>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</si>
  <si>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</si>
  <si>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</si>
  <si>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</si>
  <si>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</si>
  <si>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</si>
  <si>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</si>
  <si>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</si>
  <si>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</si>
  <si>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</si>
  <si>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</si>
  <si>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</si>
  <si>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</si>
  <si>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</si>
  <si>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</si>
  <si>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</si>
  <si>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</si>
  <si>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</si>
  <si>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</si>
  <si>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</si>
  <si>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</si>
  <si>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</si>
  <si>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</si>
  <si>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</si>
  <si>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</si>
  <si>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</si>
  <si>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</si>
  <si>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</si>
  <si>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</si>
  <si>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</si>
  <si>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</si>
  <si>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</si>
  <si>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</si>
  <si>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</si>
  <si>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</si>
  <si>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</si>
  <si>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</si>
  <si>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</si>
  <si>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</si>
  <si>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</si>
  <si>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</si>
  <si>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</si>
  <si>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</si>
  <si>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</si>
  <si>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</si>
  <si>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</si>
  <si>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</si>
  <si>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</si>
  <si>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</si>
  <si>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</si>
  <si>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</si>
  <si>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</si>
  <si>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</si>
  <si>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</si>
  <si>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</si>
  <si>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</si>
  <si>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</si>
  <si>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</si>
  <si>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</si>
  <si>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</si>
  <si>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</si>
  <si>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</si>
  <si>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</si>
  <si>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</si>
  <si>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</si>
  <si>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</si>
  <si>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</si>
  <si>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</si>
  <si>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</si>
  <si>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</si>
  <si>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</si>
  <si>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</si>
  <si>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</si>
  <si>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</si>
  <si>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</si>
  <si>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</si>
  <si>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</si>
  <si>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</si>
  <si>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</si>
  <si>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</si>
  <si>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</si>
  <si>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</si>
  <si>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</si>
  <si>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</si>
  <si>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</si>
  <si>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</si>
  <si>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</si>
  <si>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</si>
  <si>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</si>
  <si>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</si>
  <si>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</si>
  <si>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</si>
  <si>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</si>
  <si>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</si>
  <si>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</si>
  <si>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</si>
  <si>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</si>
  <si>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</si>
  <si>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</si>
  <si>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</si>
  <si>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</si>
  <si>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</si>
  <si>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</si>
  <si>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</si>
  <si>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</si>
  <si>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</si>
  <si>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</si>
  <si>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</si>
  <si>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</si>
  <si>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</si>
  <si>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</si>
  <si>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</si>
  <si>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</si>
  <si>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</si>
  <si>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</si>
  <si>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</si>
  <si>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</si>
  <si>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</si>
  <si>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</si>
  <si>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</si>
  <si>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</si>
  <si>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</si>
  <si>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</si>
  <si>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</si>
  <si>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</si>
  <si>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</si>
  <si>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</si>
  <si>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</si>
  <si>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</si>
  <si>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</si>
  <si>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</si>
  <si>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</si>
  <si>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</si>
  <si>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</si>
  <si>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</si>
  <si>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</si>
  <si>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</si>
  <si>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</si>
  <si>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</si>
  <si>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</si>
  <si>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</si>
  <si>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</si>
  <si>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</si>
  <si>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</si>
  <si>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</si>
  <si>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</si>
  <si>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</si>
  <si>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</si>
  <si>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</si>
  <si>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</si>
  <si>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</si>
  <si>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</si>
  <si>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</si>
  <si>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</si>
  <si>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</si>
  <si>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</si>
  <si>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</si>
  <si>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</si>
  <si>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</si>
  <si>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</si>
  <si>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</si>
  <si>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</si>
  <si>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</si>
  <si>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</si>
  <si>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</si>
  <si>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</si>
  <si>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</si>
  <si>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</si>
  <si>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</si>
  <si>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</si>
  <si>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</si>
  <si>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</si>
  <si>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</si>
  <si>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</si>
  <si>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</si>
  <si>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</si>
  <si>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</si>
  <si>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</si>
  <si>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</si>
  <si>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</si>
  <si>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</si>
  <si>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</si>
  <si>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</si>
  <si>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</si>
  <si>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</si>
  <si>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</si>
  <si>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</si>
  <si>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</si>
  <si>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</si>
  <si>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</si>
  <si>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</si>
  <si>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</si>
  <si>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</si>
  <si>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</si>
  <si>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</si>
  <si>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</si>
  <si>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</si>
  <si>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</si>
  <si>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</si>
  <si>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</si>
  <si>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</si>
  <si>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</si>
  <si>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</si>
  <si>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</si>
  <si>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</si>
  <si>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</si>
  <si>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</si>
  <si>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</si>
  <si>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</si>
  <si>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</si>
  <si>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</si>
  <si>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</si>
  <si>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</si>
  <si>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</si>
  <si>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</si>
  <si>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</si>
  <si>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</si>
  <si>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</si>
  <si>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</si>
  <si>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</si>
  <si>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</si>
  <si>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</si>
  <si>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</si>
  <si>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</si>
  <si>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</si>
  <si>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</si>
  <si>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</si>
  <si>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</si>
  <si>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</si>
  <si>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</si>
  <si>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</si>
  <si>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</si>
  <si>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</si>
  <si>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</si>
  <si>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</si>
  <si>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</si>
  <si>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</si>
  <si>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</si>
  <si>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</si>
  <si>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</si>
  <si>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</si>
  <si>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</si>
  <si>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</si>
  <si>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</si>
  <si>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</si>
  <si>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</si>
  <si>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</si>
  <si>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</si>
  <si>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</si>
  <si>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</si>
  <si>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</si>
  <si>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</si>
  <si>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</si>
  <si>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</si>
  <si>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</si>
  <si>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</si>
  <si>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</si>
  <si>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</si>
  <si>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</si>
  <si>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</si>
  <si>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</si>
  <si>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</si>
  <si>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</si>
  <si>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</si>
  <si>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</si>
  <si>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</si>
  <si>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</si>
  <si>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</si>
  <si>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</si>
  <si>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</si>
  <si>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</si>
  <si>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</si>
  <si>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</si>
  <si>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</si>
  <si>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</si>
  <si>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</si>
  <si>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</si>
  <si>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</si>
  <si>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</si>
  <si>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</si>
  <si>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</si>
  <si>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</si>
  <si>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</si>
  <si>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</si>
  <si>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</si>
  <si>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</si>
  <si>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</si>
  <si>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</si>
  <si>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</si>
  <si>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</si>
  <si>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</si>
  <si>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</si>
  <si>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</si>
  <si>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</si>
  <si>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</si>
  <si>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</si>
  <si>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</si>
  <si>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</si>
  <si>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</si>
  <si>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</si>
  <si>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</si>
  <si>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</si>
  <si>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</si>
  <si>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</si>
  <si>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</si>
  <si>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</si>
  <si>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</si>
  <si>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</si>
  <si>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</si>
  <si>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</si>
  <si>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</si>
  <si>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</si>
  <si>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</si>
  <si>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</si>
  <si>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</si>
  <si>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</si>
  <si>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</si>
  <si>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</si>
  <si>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</si>
  <si>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</si>
  <si>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</si>
  <si>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</si>
  <si>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</si>
  <si>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</si>
  <si>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</si>
  <si>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</si>
  <si>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</si>
  <si>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</si>
  <si>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</si>
  <si>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</si>
  <si>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</si>
  <si>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</si>
  <si>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</si>
  <si>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</si>
  <si>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</si>
  <si>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</si>
  <si>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</si>
  <si>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</si>
  <si>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</si>
  <si>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</si>
  <si>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</si>
  <si>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</si>
  <si>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</si>
  <si>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</si>
  <si>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</si>
  <si>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</si>
  <si>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</si>
  <si>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</si>
  <si>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</si>
  <si>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</si>
  <si>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</si>
  <si>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</si>
  <si>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</si>
  <si>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</si>
  <si>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</si>
  <si>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</si>
  <si>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</si>
  <si>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</si>
  <si>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</si>
  <si>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</si>
  <si>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</si>
  <si>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</si>
  <si>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</si>
  <si>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</si>
  <si>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</si>
  <si>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</si>
  <si>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</si>
  <si>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</si>
  <si>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</si>
  <si>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</si>
  <si>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</si>
  <si>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</si>
  <si>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</si>
  <si>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</si>
  <si>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</si>
  <si>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</si>
  <si>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</si>
  <si>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</si>
  <si>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</si>
  <si>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</si>
  <si>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</si>
  <si>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</si>
  <si>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</si>
  <si>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</si>
  <si>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</si>
  <si>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</si>
  <si>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</si>
  <si>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</si>
  <si>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</si>
  <si>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</si>
  <si>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</si>
  <si>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</si>
  <si>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</si>
  <si>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</si>
  <si>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</si>
  <si>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</si>
  <si>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</si>
  <si>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</si>
  <si>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</si>
  <si>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</si>
  <si>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</si>
  <si>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</si>
  <si>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</si>
  <si>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</si>
  <si>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</si>
  <si>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</si>
  <si>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</si>
  <si>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</si>
  <si>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</si>
  <si>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</si>
  <si>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</si>
  <si>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</si>
  <si>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</si>
  <si>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</si>
  <si>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</si>
  <si>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</si>
  <si>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</si>
  <si>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</si>
  <si>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</si>
  <si>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</si>
  <si>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</si>
  <si>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</si>
  <si>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</si>
  <si>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</si>
  <si>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</si>
  <si>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</si>
  <si>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</si>
  <si>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</si>
  <si>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</si>
  <si>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</si>
  <si>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</si>
  <si>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</si>
  <si>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</si>
  <si>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</si>
  <si>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</si>
  <si>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</si>
  <si>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</si>
  <si>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</si>
  <si>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</si>
  <si>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</si>
  <si>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</si>
  <si>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</si>
  <si>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</si>
  <si>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</si>
  <si>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</si>
  <si>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</si>
  <si>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</si>
  <si>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</si>
  <si>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</si>
  <si>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</si>
  <si>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</si>
  <si>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</si>
  <si>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</si>
  <si>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</si>
  <si>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</si>
  <si>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</si>
  <si>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</si>
  <si>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</si>
  <si>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</si>
  <si>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</si>
  <si>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</si>
  <si>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</si>
  <si>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</si>
  <si>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</si>
  <si>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</si>
  <si>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</si>
  <si>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</si>
  <si>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</si>
  <si>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</si>
  <si>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</si>
  <si>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</si>
  <si>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</si>
  <si>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</si>
  <si>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</si>
  <si>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</si>
  <si>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</si>
  <si>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</si>
  <si>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</si>
  <si>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</si>
  <si>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</si>
  <si>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</si>
  <si>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</si>
  <si>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</si>
  <si>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</si>
  <si>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</si>
  <si>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</si>
  <si>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</si>
  <si>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</si>
  <si>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</si>
  <si>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</si>
  <si>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</si>
  <si>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</si>
  <si>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</si>
  <si>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</si>
  <si>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</si>
  <si>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</si>
  <si>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</si>
  <si>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</si>
  <si>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</si>
  <si>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</si>
  <si>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</si>
  <si>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</si>
  <si>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</si>
  <si>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</si>
  <si>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</si>
  <si>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</si>
  <si>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</si>
  <si>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</si>
  <si>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</si>
  <si>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</si>
  <si>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</si>
  <si>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</si>
  <si>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</si>
  <si>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</si>
  <si>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</si>
  <si>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</si>
  <si>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</si>
  <si>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</si>
  <si>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</si>
  <si>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</si>
  <si>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</si>
  <si>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</si>
  <si>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</si>
  <si>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</si>
  <si>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</si>
  <si>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</si>
  <si>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</si>
  <si>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</si>
  <si>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</si>
  <si>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</si>
  <si>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</si>
  <si>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</si>
  <si>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</si>
  <si>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</si>
  <si>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</si>
  <si>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</si>
  <si>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</si>
  <si>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</si>
  <si>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</si>
  <si>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</si>
  <si>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</si>
  <si>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</si>
  <si>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</si>
  <si>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</si>
  <si>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</si>
  <si>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</si>
  <si>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</si>
  <si>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</si>
  <si>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</si>
  <si>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</si>
  <si>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</si>
  <si>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</si>
  <si>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</si>
  <si>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</si>
  <si>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</si>
  <si>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</si>
  <si>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</si>
  <si>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</si>
  <si>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</si>
  <si>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</si>
  <si>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</si>
  <si>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</si>
  <si>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</si>
  <si>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</si>
  <si>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</si>
  <si>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</si>
  <si>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</si>
  <si>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</si>
  <si>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</si>
  <si>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</si>
  <si>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</si>
  <si>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</si>
  <si>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</si>
  <si>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</si>
  <si>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</si>
  <si>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</si>
  <si>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</si>
  <si>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</si>
  <si>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</si>
  <si>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</si>
  <si>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</si>
  <si>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</si>
  <si>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</si>
  <si>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</si>
  <si>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</si>
  <si>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</si>
  <si>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</si>
  <si>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</si>
  <si>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</si>
  <si>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</si>
  <si>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</si>
  <si>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</si>
  <si>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</si>
  <si>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</si>
  <si>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</si>
  <si>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</si>
  <si>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</si>
  <si>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</si>
  <si>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</si>
  <si>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</si>
  <si>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</si>
  <si>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</si>
  <si>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</si>
  <si>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</si>
  <si>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</si>
  <si>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</si>
  <si>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</si>
  <si>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</si>
  <si>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</si>
  <si>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</si>
  <si>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</si>
  <si>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</si>
  <si>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</si>
  <si>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</si>
  <si>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</si>
  <si>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</si>
  <si>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</si>
  <si>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</si>
  <si>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</si>
  <si>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</si>
  <si>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</si>
  <si>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</si>
  <si>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</si>
  <si>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</si>
  <si>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</si>
  <si>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</si>
  <si>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</si>
  <si>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</si>
  <si>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</si>
  <si>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</si>
  <si>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</si>
  <si>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</si>
  <si>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</si>
  <si>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</si>
  <si>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</si>
  <si>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</si>
  <si>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</si>
  <si>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</si>
  <si>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</si>
  <si>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</si>
  <si>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</si>
  <si>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</si>
  <si>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</si>
  <si>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</si>
  <si>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</si>
  <si>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</si>
  <si>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</si>
  <si>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</si>
  <si>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</si>
  <si>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</si>
  <si>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</si>
  <si>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</si>
  <si>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</si>
  <si>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</si>
  <si>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</si>
  <si>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</si>
  <si>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</si>
  <si>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</si>
  <si>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</si>
  <si>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</si>
  <si>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</si>
  <si>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</si>
  <si>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</si>
  <si>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</si>
  <si>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</si>
  <si>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</si>
  <si>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</si>
  <si>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</si>
  <si>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</si>
  <si>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</si>
  <si>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</si>
  <si>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</si>
  <si>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</si>
  <si>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</si>
  <si>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</si>
  <si>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</si>
  <si>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</si>
  <si>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</si>
  <si>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</si>
  <si>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</si>
  <si>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</si>
  <si>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</si>
  <si>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</si>
  <si>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</si>
  <si>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</si>
  <si>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</si>
  <si>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</si>
  <si>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</si>
  <si>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</si>
  <si>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</si>
  <si>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</si>
  <si>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</si>
  <si>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</si>
  <si>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</si>
  <si>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</si>
  <si>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</si>
  <si>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</si>
  <si>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</si>
  <si>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</si>
  <si>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</si>
  <si>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</si>
  <si>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</si>
  <si>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</si>
  <si>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</si>
  <si>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</si>
  <si>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</si>
  <si>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</si>
  <si>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</si>
  <si>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</si>
  <si>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</si>
  <si>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</si>
  <si>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</si>
  <si>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</si>
  <si>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</si>
  <si>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</si>
  <si>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</si>
  <si>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</si>
  <si>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</si>
  <si>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</si>
  <si>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</si>
  <si>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</si>
  <si>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</si>
  <si>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</si>
  <si>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</si>
  <si>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</si>
  <si>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</si>
  <si>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</si>
  <si>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</si>
  <si>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</si>
  <si>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</si>
  <si>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</si>
  <si>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</si>
  <si>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</si>
  <si>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</si>
  <si>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</si>
  <si>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</si>
  <si>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</si>
  <si>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</si>
  <si>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</si>
  <si>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</si>
  <si>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</si>
  <si>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</si>
  <si>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</si>
  <si>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</si>
  <si>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</si>
  <si>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</si>
  <si>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</si>
  <si>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</si>
  <si>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</si>
  <si>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</si>
  <si>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</si>
  <si>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</si>
  <si>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</si>
  <si>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</si>
  <si>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</si>
  <si>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</si>
  <si>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</si>
  <si>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</si>
  <si>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</si>
  <si>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</si>
  <si>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</si>
  <si>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</si>
  <si>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</si>
  <si>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</si>
  <si>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</si>
  <si>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</si>
  <si>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</si>
  <si>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</si>
  <si>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</si>
  <si>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</si>
  <si>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</si>
  <si>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</si>
  <si>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</si>
  <si>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</si>
  <si>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</si>
  <si>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</si>
  <si>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</si>
  <si>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</si>
  <si>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</si>
  <si>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</si>
  <si>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</si>
  <si>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</si>
  <si>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</si>
  <si>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</si>
  <si>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</si>
  <si>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</si>
  <si>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</si>
  <si>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</si>
  <si>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</si>
  <si>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</si>
  <si>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</si>
  <si>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</si>
  <si>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</si>
  <si>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</si>
  <si>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</si>
  <si>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</si>
  <si>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</si>
  <si>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</si>
  <si>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</si>
  <si>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</si>
  <si>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</si>
  <si>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</si>
  <si>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</si>
  <si>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</si>
  <si>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</si>
  <si>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</si>
  <si>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</si>
  <si>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</si>
  <si>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</si>
  <si>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</si>
  <si>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</si>
  <si>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</si>
  <si>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</si>
  <si>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</si>
  <si>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</si>
  <si>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</si>
  <si>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</si>
  <si>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</si>
  <si>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</si>
  <si>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</si>
  <si>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</si>
  <si>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</si>
  <si>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</si>
  <si>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</si>
  <si>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</si>
  <si>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</si>
  <si>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</si>
  <si>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</si>
  <si>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</si>
  <si>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</si>
  <si>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</si>
  <si>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</si>
  <si>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</si>
  <si>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</si>
  <si>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</si>
  <si>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</si>
  <si>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</si>
  <si>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</si>
  <si>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</si>
  <si>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</si>
  <si>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</si>
  <si>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</si>
  <si>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</si>
  <si>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</si>
  <si>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</si>
  <si>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</si>
  <si>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</si>
  <si>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</si>
  <si>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</si>
  <si>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</si>
  <si>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</si>
  <si>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</si>
  <si>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</si>
  <si>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</si>
  <si>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</si>
  <si>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</si>
  <si>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</si>
  <si>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</si>
  <si>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</si>
  <si>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</si>
  <si>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</si>
  <si>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</si>
  <si>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</si>
  <si>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</si>
  <si>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</si>
  <si>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</si>
  <si>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</si>
  <si>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</si>
  <si>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</si>
  <si>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</si>
  <si>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</si>
  <si>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</si>
  <si>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</si>
  <si>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</si>
  <si>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</si>
  <si>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</si>
  <si>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</si>
  <si>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</si>
  <si>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</si>
  <si>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</si>
  <si>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</si>
  <si>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</si>
  <si>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</si>
  <si>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</si>
  <si>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</si>
  <si>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</si>
  <si>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</si>
  <si>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</si>
  <si>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</si>
  <si>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</si>
  <si>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</si>
  <si>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</si>
  <si>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</si>
  <si>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</si>
  <si>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</si>
  <si>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</si>
  <si>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</si>
  <si>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</si>
  <si>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</si>
  <si>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</si>
  <si>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</si>
  <si>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</si>
  <si>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</si>
  <si>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</si>
  <si>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</si>
  <si>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</si>
  <si>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</si>
  <si>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</si>
  <si>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</si>
  <si>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</si>
  <si>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</si>
  <si>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</si>
  <si>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</si>
  <si>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</si>
  <si>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</si>
  <si>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</si>
  <si>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</si>
  <si>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</si>
  <si>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</si>
  <si>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</si>
  <si>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</si>
  <si>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</si>
  <si>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</si>
  <si>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</si>
  <si>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</si>
  <si>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</si>
  <si>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</si>
  <si>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</si>
  <si>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</si>
  <si>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</si>
  <si>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</si>
  <si>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</si>
  <si>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</si>
  <si>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</si>
  <si>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</si>
  <si>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</si>
  <si>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</si>
  <si>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</si>
  <si>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</si>
  <si>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</si>
  <si>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</si>
  <si>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</si>
  <si>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</si>
  <si>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</si>
  <si>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</si>
  <si>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</si>
  <si>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</si>
  <si>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</si>
  <si>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</si>
  <si>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</si>
  <si>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</si>
  <si>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</si>
  <si>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</si>
  <si>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</si>
  <si>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</si>
  <si>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</si>
  <si>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</si>
  <si>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</si>
  <si>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</si>
  <si>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</si>
  <si>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</si>
  <si>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</si>
  <si>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</si>
  <si>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</si>
  <si>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</si>
  <si>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</si>
  <si>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</si>
  <si>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</si>
  <si>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</si>
  <si>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</si>
  <si>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</si>
  <si>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</si>
  <si>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</si>
  <si>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</si>
  <si>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</si>
  <si>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</si>
  <si>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</si>
  <si>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</si>
  <si>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</si>
  <si>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</si>
  <si>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</si>
  <si>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</si>
  <si>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</si>
  <si>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</si>
  <si>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</si>
  <si>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</si>
  <si>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</si>
  <si>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</si>
  <si>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</si>
  <si>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</si>
  <si>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</si>
  <si>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</si>
  <si>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</si>
  <si>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</si>
  <si>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</si>
  <si>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</si>
  <si>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</si>
  <si>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</si>
  <si>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</si>
  <si>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</si>
  <si>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</si>
  <si>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</si>
  <si>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</si>
  <si>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</si>
  <si>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</si>
  <si>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</si>
  <si>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</si>
  <si>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</si>
  <si>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</si>
  <si>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</si>
  <si>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</si>
  <si>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</si>
  <si>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</si>
  <si>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</si>
  <si>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</si>
  <si>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</si>
  <si>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</si>
  <si>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</si>
  <si>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</si>
  <si>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</si>
  <si>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</si>
  <si>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</si>
  <si>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</si>
  <si>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</si>
  <si>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</si>
  <si>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</si>
  <si>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</si>
  <si>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</si>
  <si>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</si>
  <si>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</si>
  <si>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</si>
  <si>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</si>
  <si>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</si>
  <si>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</si>
  <si>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</si>
  <si>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</si>
  <si>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</si>
  <si>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</si>
  <si>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</si>
  <si>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</si>
  <si>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</si>
  <si>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</si>
  <si>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</si>
  <si>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</si>
  <si>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</si>
  <si>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</si>
  <si>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</si>
  <si>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</si>
  <si>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</si>
  <si>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</si>
  <si>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</si>
  <si>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</si>
  <si>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</si>
  <si>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</si>
  <si>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</si>
  <si>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</si>
  <si>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</si>
  <si>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</si>
  <si>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</si>
  <si>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</si>
  <si>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</si>
  <si>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</si>
  <si>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</si>
  <si>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</si>
  <si>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</si>
  <si>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</si>
  <si>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</si>
  <si>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</si>
  <si>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</si>
  <si>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</si>
  <si>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</si>
  <si>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</si>
  <si>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</si>
  <si>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</si>
  <si>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</si>
  <si>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</si>
  <si>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</si>
  <si>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</si>
  <si>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</si>
  <si>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</si>
  <si>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</si>
  <si>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</si>
  <si>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</si>
  <si>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</si>
  <si>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</si>
  <si>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</si>
  <si>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</si>
  <si>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</si>
  <si>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</si>
  <si>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</si>
  <si>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</si>
  <si>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</si>
  <si>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</si>
  <si>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</si>
  <si>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</si>
  <si>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</si>
  <si>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</si>
  <si>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</si>
  <si>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</si>
  <si>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</si>
  <si>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</si>
  <si>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</si>
  <si>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</si>
  <si>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</si>
  <si>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</si>
  <si>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</si>
  <si>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</si>
  <si>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</si>
  <si>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</si>
  <si>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</si>
  <si>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</si>
  <si>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</si>
  <si>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</si>
  <si>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</si>
  <si>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</si>
  <si>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</si>
  <si>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</si>
  <si>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</si>
  <si>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</si>
  <si>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</si>
  <si>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</si>
  <si>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</si>
  <si>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</si>
  <si>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</si>
  <si>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</si>
  <si>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</si>
  <si>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</si>
  <si>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</si>
  <si>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</si>
  <si>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</si>
  <si>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</si>
  <si>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</si>
  <si>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</si>
  <si>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</si>
  <si>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</si>
  <si>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</si>
  <si>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</si>
  <si>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</si>
  <si>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</si>
  <si>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</si>
  <si>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</si>
  <si>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</si>
  <si>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</si>
  <si>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</si>
  <si>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</si>
  <si>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</si>
  <si>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</si>
  <si>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</si>
  <si>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</si>
  <si>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</si>
  <si>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</si>
  <si>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</si>
  <si>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</si>
  <si>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</si>
  <si>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</si>
  <si>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</si>
  <si>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</si>
  <si>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</si>
  <si>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</si>
  <si>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</si>
  <si>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</si>
  <si>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</si>
  <si>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</si>
  <si>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</si>
  <si>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</si>
  <si>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</si>
  <si>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</si>
  <si>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</si>
  <si>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</si>
  <si>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</si>
  <si>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</si>
  <si>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</si>
  <si>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</si>
  <si>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</si>
  <si>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</si>
  <si>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</si>
  <si>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</si>
  <si>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</si>
  <si>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</si>
  <si>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</si>
  <si>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</si>
  <si>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</si>
  <si>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</si>
  <si>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</si>
  <si>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</si>
  <si>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</si>
  <si>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</si>
  <si>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</si>
  <si>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</si>
  <si>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</si>
  <si>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</si>
  <si>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</si>
  <si>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</si>
  <si>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</si>
  <si>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</si>
  <si>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</si>
  <si>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</si>
  <si>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</si>
  <si>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</si>
  <si>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</si>
  <si>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</si>
  <si>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</si>
  <si>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</si>
  <si>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</si>
  <si>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</si>
  <si>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</si>
  <si>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</si>
  <si>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</si>
  <si>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</si>
  <si>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</si>
  <si>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</si>
  <si>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</si>
  <si>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</si>
  <si>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</si>
  <si>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</si>
  <si>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</si>
  <si>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</si>
  <si>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</si>
  <si>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</si>
  <si>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</si>
  <si>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</si>
  <si>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</si>
  <si>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</si>
  <si>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</si>
  <si>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</si>
  <si>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</si>
  <si>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</si>
  <si>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</si>
  <si>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</si>
  <si>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</si>
  <si>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</si>
  <si>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</si>
  <si>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</si>
  <si>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</si>
  <si>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</si>
  <si>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</si>
  <si>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</si>
  <si>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</si>
  <si>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</si>
  <si>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</si>
  <si>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</si>
  <si>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</si>
  <si>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</si>
  <si>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</si>
  <si>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</si>
  <si>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</si>
  <si>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</si>
  <si>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</si>
  <si>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</si>
  <si>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</si>
  <si>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</si>
  <si>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</si>
  <si>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</si>
  <si>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</si>
  <si>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</si>
  <si>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</si>
  <si>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</si>
  <si>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</si>
  <si>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</si>
  <si>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</si>
  <si>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</si>
  <si>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</si>
  <si>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</si>
  <si>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</si>
  <si>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</si>
  <si>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</si>
  <si>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</si>
  <si>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</si>
  <si>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</si>
  <si>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</si>
  <si>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</si>
  <si>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</si>
  <si>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</si>
  <si>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</si>
  <si>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</si>
  <si>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</si>
  <si>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</si>
  <si>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</si>
  <si>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</si>
  <si>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</si>
  <si>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</si>
  <si>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</si>
  <si>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</si>
  <si>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</si>
  <si>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</si>
  <si>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</si>
  <si>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</si>
  <si>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</si>
  <si>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</si>
  <si>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</si>
  <si>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</si>
  <si>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</si>
  <si>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</si>
  <si>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</si>
  <si>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</si>
  <si>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</si>
  <si>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</si>
  <si>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</si>
  <si>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</si>
  <si>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</si>
  <si>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</si>
  <si>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</si>
  <si>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</si>
  <si>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</si>
  <si>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</si>
  <si>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</si>
  <si>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</si>
  <si>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</si>
  <si>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</si>
  <si>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</si>
  <si>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</si>
  <si>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</si>
  <si>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</si>
  <si>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</si>
  <si>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</si>
  <si>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</si>
  <si>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</si>
  <si>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</si>
  <si>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</si>
  <si>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</si>
  <si>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</si>
  <si>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</si>
  <si>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</si>
  <si>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</si>
  <si>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</si>
  <si>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</si>
  <si>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</si>
  <si>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</si>
  <si>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</si>
  <si>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</si>
  <si>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</si>
  <si>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</si>
  <si>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</si>
  <si>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</si>
  <si>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</si>
  <si>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</si>
  <si>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</si>
  <si>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</si>
  <si>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</si>
  <si>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</si>
  <si>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</si>
  <si>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</si>
  <si>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</si>
  <si>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</si>
  <si>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</si>
  <si>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</si>
  <si>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</si>
  <si>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</si>
  <si>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</si>
  <si>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</si>
  <si>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</si>
  <si>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</si>
  <si>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</si>
  <si>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</si>
  <si>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</si>
  <si>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</si>
  <si>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</si>
  <si>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</si>
  <si>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</si>
  <si>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</si>
  <si>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</si>
  <si>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</si>
  <si>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</si>
  <si>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</si>
  <si>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</si>
  <si>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</si>
  <si>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</si>
  <si>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</si>
  <si>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</si>
  <si>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</si>
  <si>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</si>
  <si>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</si>
  <si>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</si>
  <si>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</si>
  <si>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</si>
  <si>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</si>
  <si>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</si>
  <si>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</si>
  <si>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</si>
  <si>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</si>
  <si>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</si>
  <si>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</si>
  <si>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</si>
  <si>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</si>
  <si>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</si>
  <si>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</si>
  <si>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</si>
  <si>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</si>
  <si>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</si>
  <si>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</si>
  <si>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</si>
  <si>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</si>
  <si>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</si>
  <si>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</si>
  <si>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</si>
  <si>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</si>
  <si>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</si>
  <si>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</si>
  <si>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</si>
  <si>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</si>
  <si>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</si>
  <si>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</si>
  <si>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</si>
  <si>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</si>
  <si>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</si>
  <si>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</si>
  <si>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</si>
  <si>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</si>
  <si>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</si>
  <si>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</si>
  <si>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</si>
  <si>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</si>
  <si>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</si>
  <si>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</si>
  <si>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</si>
  <si>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</si>
  <si>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</si>
  <si>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</si>
  <si>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</si>
  <si>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</si>
  <si>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</si>
  <si>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</si>
  <si>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</si>
  <si>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</si>
  <si>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</si>
  <si>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</si>
  <si>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</si>
  <si>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</si>
  <si>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</si>
  <si>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</si>
  <si>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</si>
  <si>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</si>
  <si>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</si>
  <si>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</si>
  <si>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</si>
  <si>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</si>
  <si>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</si>
  <si>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</si>
  <si>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</si>
  <si>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</si>
  <si>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</si>
  <si>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</si>
  <si>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</si>
  <si>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</si>
  <si>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</si>
  <si>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</si>
  <si>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</si>
  <si>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</si>
  <si>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</si>
  <si>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</si>
  <si>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</si>
  <si>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</si>
  <si>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</si>
  <si>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</si>
  <si>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</si>
  <si>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</si>
  <si>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</si>
  <si>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</si>
  <si>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</si>
  <si>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</si>
  <si>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</si>
  <si>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</si>
  <si>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</si>
  <si>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</si>
  <si>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</si>
  <si>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</si>
  <si>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</si>
  <si>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</si>
  <si>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</si>
  <si>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</si>
  <si>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</si>
  <si>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</si>
  <si>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</si>
  <si>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</si>
  <si>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</si>
  <si>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</si>
  <si>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</si>
  <si>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</si>
  <si>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</si>
  <si>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</si>
  <si>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</si>
  <si>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</si>
  <si>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</si>
  <si>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</si>
  <si>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</si>
  <si>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</si>
  <si>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</si>
  <si>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</si>
  <si>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</si>
  <si>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</si>
  <si>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</si>
  <si>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</si>
  <si>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</si>
  <si>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</si>
  <si>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</si>
  <si>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</si>
  <si>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</si>
  <si>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</si>
  <si>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</si>
  <si>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</si>
  <si>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</si>
  <si>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</si>
  <si>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</si>
  <si>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</si>
  <si>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</si>
  <si>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</si>
  <si>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</si>
  <si>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</si>
  <si>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</si>
  <si>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</si>
  <si>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</si>
  <si>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</si>
  <si>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</si>
  <si>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</si>
  <si>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</si>
  <si>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</si>
  <si>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</si>
  <si>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</si>
  <si>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</si>
  <si>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</si>
  <si>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</si>
  <si>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</si>
  <si>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</si>
  <si>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</si>
  <si>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</si>
  <si>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</si>
  <si>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</si>
  <si>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</si>
  <si>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</si>
  <si>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</si>
  <si>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</si>
  <si>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</si>
  <si>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</si>
  <si>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</si>
  <si>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</si>
  <si>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</si>
  <si>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</si>
  <si>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</si>
  <si>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</si>
  <si>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</si>
  <si>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</si>
  <si>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</si>
  <si>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</si>
  <si>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</si>
  <si>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</si>
  <si>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</si>
  <si>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</si>
  <si>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</si>
  <si>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</si>
  <si>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</si>
  <si>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</si>
  <si>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</si>
  <si>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</si>
  <si>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</si>
  <si>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</si>
  <si>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</si>
  <si>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</si>
  <si>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</si>
  <si>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</si>
  <si>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</si>
  <si>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</si>
  <si>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</si>
  <si>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</si>
  <si>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</si>
  <si>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</si>
  <si>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</si>
  <si>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</si>
  <si>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</si>
  <si>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</si>
  <si>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</si>
  <si>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</si>
  <si>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</si>
  <si>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</si>
  <si>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</si>
  <si>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</si>
  <si>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</si>
  <si>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</si>
  <si>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</si>
  <si>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</si>
  <si>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</si>
  <si>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</si>
  <si>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</si>
  <si>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</si>
  <si>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</si>
  <si>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</si>
  <si>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</si>
  <si>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</si>
  <si>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</si>
  <si>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</si>
  <si>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</si>
  <si>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</si>
  <si>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</si>
  <si>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</si>
  <si>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</si>
  <si>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</si>
  <si>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</si>
  <si>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</si>
  <si>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</si>
  <si>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</si>
  <si>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</si>
  <si>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</si>
  <si>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</si>
  <si>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</si>
  <si>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</si>
  <si>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</si>
  <si>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</si>
  <si>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</si>
  <si>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</si>
  <si>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</si>
  <si>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</si>
  <si>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</si>
  <si>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</si>
  <si>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</si>
  <si>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</si>
  <si>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</si>
  <si>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</si>
  <si>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</si>
  <si>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</si>
  <si>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</si>
  <si>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</si>
  <si>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</si>
  <si>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</si>
  <si>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</si>
  <si>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</si>
  <si>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</si>
  <si>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</si>
  <si>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</si>
  <si>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</si>
  <si>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</si>
  <si>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</si>
  <si>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</si>
  <si>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</si>
  <si>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</si>
  <si>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</si>
  <si>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</si>
  <si>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</si>
  <si>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</si>
  <si>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</si>
  <si>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</si>
  <si>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</si>
  <si>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</si>
  <si>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</si>
  <si>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</si>
  <si>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</si>
  <si>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</si>
  <si>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</si>
  <si>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</si>
  <si>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</si>
  <si>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</si>
  <si>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</si>
  <si>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</si>
  <si>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</si>
  <si>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</si>
  <si>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</si>
  <si>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</si>
  <si>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</si>
  <si>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</si>
  <si>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</si>
  <si>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</si>
  <si>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</si>
  <si>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</si>
  <si>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</si>
  <si>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</si>
  <si>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</si>
  <si>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</si>
  <si>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</si>
  <si>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</si>
  <si>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</si>
  <si>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</si>
  <si>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</si>
  <si>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</si>
  <si>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</si>
  <si>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</si>
  <si>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</si>
  <si>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</si>
  <si>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</si>
  <si>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</si>
  <si>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</si>
  <si>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</si>
  <si>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</si>
  <si>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</si>
  <si>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</si>
  <si>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</si>
  <si>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</si>
  <si>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</si>
  <si>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</si>
  <si>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</si>
  <si>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</si>
  <si>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</si>
  <si>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</si>
  <si>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</si>
  <si>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</si>
  <si>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</si>
  <si>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</si>
  <si>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</si>
  <si>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</si>
  <si>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</si>
  <si>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</si>
  <si>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</si>
  <si>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</si>
  <si>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</si>
  <si>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</si>
  <si>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</si>
  <si>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</si>
  <si>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</si>
  <si>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</si>
  <si>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</si>
  <si>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</si>
  <si>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</si>
  <si>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</si>
  <si>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</si>
  <si>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</si>
  <si>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</si>
  <si>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</si>
  <si>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</si>
  <si>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</si>
  <si>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</si>
  <si>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</si>
  <si>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</si>
  <si>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</si>
  <si>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</si>
  <si>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</si>
  <si>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</si>
  <si>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</si>
  <si>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</si>
  <si>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</si>
  <si>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</si>
  <si>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</si>
  <si>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</si>
  <si>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</si>
  <si>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</si>
  <si>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</si>
  <si>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</si>
  <si>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</si>
  <si>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</si>
  <si>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</si>
  <si>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</si>
  <si>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</si>
  <si>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</si>
  <si>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</si>
  <si>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</si>
  <si>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</si>
  <si>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</si>
  <si>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</si>
  <si>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</si>
  <si>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</si>
  <si>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</si>
  <si>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</si>
  <si>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</si>
  <si>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</si>
  <si>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</si>
  <si>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</si>
  <si>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</si>
  <si>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</si>
  <si>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</si>
  <si>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</si>
  <si>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</si>
  <si>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</si>
  <si>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</si>
  <si>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</si>
  <si>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</si>
  <si>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</si>
  <si>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</si>
  <si>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</si>
  <si>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</si>
  <si>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</si>
  <si>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</si>
  <si>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</si>
  <si>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</si>
  <si>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</si>
  <si>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</si>
  <si>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</si>
  <si>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</si>
  <si>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</si>
  <si>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</si>
  <si>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</si>
  <si>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</si>
  <si>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</si>
  <si>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</si>
  <si>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</si>
  <si>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</si>
  <si>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</si>
  <si>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</si>
  <si>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</si>
  <si>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</si>
  <si>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</si>
  <si>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</si>
  <si>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</si>
  <si>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</si>
  <si>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</si>
  <si>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</si>
  <si>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</si>
  <si>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</si>
  <si>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</si>
  <si>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</si>
  <si>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</si>
  <si>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</si>
  <si>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</si>
  <si>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</si>
  <si>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</si>
  <si>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</si>
  <si>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</si>
  <si>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</si>
  <si>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</si>
  <si>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</si>
  <si>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</si>
  <si>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</si>
  <si>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</si>
  <si>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</si>
  <si>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</si>
  <si>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</si>
  <si>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</si>
  <si>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</si>
  <si>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</si>
  <si>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</si>
  <si>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</si>
  <si>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</si>
  <si>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</si>
  <si>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</si>
  <si>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</si>
  <si>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</si>
  <si>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</si>
  <si>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</si>
  <si>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</si>
  <si>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</si>
  <si>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</si>
  <si>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</si>
  <si>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</si>
  <si>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</si>
  <si>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</si>
  <si>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</si>
  <si>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</si>
  <si>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</si>
  <si>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</si>
  <si>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</si>
  <si>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</si>
  <si>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</si>
  <si>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</si>
  <si>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</si>
  <si>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</si>
  <si>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</si>
  <si>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</si>
  <si>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</si>
  <si>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</si>
  <si>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</si>
  <si>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</si>
  <si>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</si>
  <si>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</si>
  <si>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</si>
  <si>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</si>
  <si>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</si>
  <si>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</si>
  <si>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</si>
  <si>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</si>
  <si>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</si>
  <si>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</si>
  <si>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</si>
  <si>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</si>
  <si>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</si>
  <si>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</si>
  <si>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</si>
  <si>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</si>
  <si>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</si>
  <si>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</si>
  <si>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</si>
  <si>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</si>
  <si>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</si>
  <si>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</si>
  <si>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</si>
  <si>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</si>
  <si>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</si>
  <si>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</si>
  <si>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</si>
  <si>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</si>
  <si>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</si>
  <si>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</si>
  <si>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</si>
  <si>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</si>
  <si>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</si>
  <si>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</si>
  <si>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</si>
  <si>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</si>
  <si>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</si>
  <si>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</si>
  <si>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</si>
  <si>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</si>
  <si>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</si>
  <si>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</si>
  <si>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</si>
  <si>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</si>
  <si>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</si>
  <si>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</si>
  <si>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</si>
  <si>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</si>
  <si>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</si>
  <si>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</si>
  <si>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</si>
  <si>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</si>
  <si>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</si>
  <si>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</si>
  <si>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</si>
  <si>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</si>
  <si>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</si>
  <si>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</si>
  <si>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</si>
  <si>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</si>
  <si>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</si>
  <si>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</si>
  <si>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</si>
  <si>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</si>
  <si>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</si>
  <si>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</si>
  <si>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</si>
  <si>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</si>
  <si>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</si>
  <si>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</si>
  <si>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</si>
  <si>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</si>
  <si>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</si>
  <si>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</si>
  <si>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</si>
  <si>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</si>
  <si>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</si>
  <si>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</si>
  <si>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</si>
  <si>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</si>
  <si>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</si>
  <si>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</si>
  <si>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</si>
  <si>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</si>
  <si>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</si>
  <si>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</si>
  <si>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</si>
  <si>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</si>
  <si>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</si>
  <si>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</si>
  <si>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</si>
  <si>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</si>
  <si>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</si>
  <si>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</si>
  <si>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</si>
  <si>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</si>
  <si>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</si>
  <si>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</si>
  <si>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</si>
  <si>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</si>
  <si>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</si>
  <si>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</si>
  <si>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</si>
  <si>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</si>
  <si>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</si>
  <si>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</si>
  <si>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</si>
  <si>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</si>
  <si>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</si>
  <si>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</si>
  <si>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</si>
  <si>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</si>
  <si>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</si>
  <si>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</si>
  <si>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</si>
  <si>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</si>
  <si>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</si>
  <si>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</si>
  <si>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</si>
  <si>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</si>
  <si>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</si>
  <si>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</si>
  <si>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</si>
  <si>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</si>
  <si>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</si>
  <si>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</si>
  <si>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</si>
  <si>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</si>
  <si>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</si>
  <si>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</si>
  <si>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</si>
  <si>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</si>
  <si>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</si>
  <si>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</si>
  <si>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</si>
  <si>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</si>
  <si>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</si>
  <si>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</si>
  <si>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</si>
  <si>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</si>
  <si>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</si>
  <si>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</si>
  <si>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</si>
  <si>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</si>
  <si>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</si>
  <si>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</si>
  <si>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</si>
  <si>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</si>
  <si>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</si>
  <si>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</si>
  <si>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</si>
  <si>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</si>
  <si>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</si>
  <si>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</si>
  <si>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</si>
  <si>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</si>
  <si>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</si>
  <si>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</si>
  <si>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</si>
  <si>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</si>
  <si>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</si>
  <si>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</si>
  <si>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</si>
  <si>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</si>
  <si>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</si>
  <si>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</si>
  <si>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</si>
  <si>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</si>
  <si>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</si>
  <si>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</si>
  <si>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</si>
  <si>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</si>
  <si>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</si>
  <si>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</si>
  <si>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</si>
  <si>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</si>
  <si>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</si>
  <si>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</si>
  <si>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</si>
  <si>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</si>
  <si>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</si>
  <si>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</si>
  <si>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</si>
  <si>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</si>
  <si>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</si>
  <si>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</si>
  <si>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</si>
  <si>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</si>
  <si>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</si>
  <si>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</si>
  <si>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</si>
  <si>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</si>
  <si>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</si>
  <si>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</si>
  <si>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</si>
  <si>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</si>
  <si>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</si>
  <si>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</si>
  <si>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</si>
  <si>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</si>
  <si>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</si>
  <si>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</si>
  <si>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</si>
  <si>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</si>
  <si>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</si>
  <si>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</si>
  <si>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</si>
  <si>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</si>
  <si>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</si>
  <si>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</si>
  <si>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</si>
  <si>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</si>
  <si>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</si>
  <si>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</si>
  <si>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</si>
  <si>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</si>
  <si>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</si>
  <si>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</si>
  <si>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</si>
  <si>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</si>
  <si>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</si>
  <si>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</si>
  <si>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</si>
  <si>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</si>
  <si>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</si>
  <si>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</si>
  <si>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</si>
  <si>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</si>
  <si>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</si>
  <si>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</si>
  <si>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</si>
  <si>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</si>
  <si>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</si>
  <si>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</si>
  <si>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</si>
  <si>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</si>
  <si>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</si>
  <si>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</si>
  <si>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</si>
  <si>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</si>
  <si>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</si>
  <si>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</si>
  <si>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</si>
  <si>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</si>
  <si>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</si>
  <si>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</si>
  <si>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</si>
  <si>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</si>
  <si>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</si>
  <si>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</si>
  <si>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</si>
  <si>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</si>
  <si>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</si>
  <si>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</si>
  <si>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</si>
  <si>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</si>
  <si>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</si>
  <si>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</si>
  <si>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</si>
  <si>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</si>
  <si>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</si>
  <si>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</si>
  <si>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</si>
  <si>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</si>
  <si>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</si>
  <si>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</si>
  <si>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</si>
  <si>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</si>
  <si>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</si>
  <si>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</si>
  <si>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</si>
  <si>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</si>
  <si>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</si>
  <si>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</si>
  <si>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</si>
  <si>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</si>
  <si>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</si>
  <si>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</si>
  <si>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</si>
  <si>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</si>
  <si>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</si>
  <si>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</si>
  <si>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</si>
  <si>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</si>
  <si>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</si>
  <si>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</si>
  <si>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</si>
  <si>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</si>
  <si>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</si>
  <si>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</si>
  <si>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</si>
  <si>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</si>
  <si>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</si>
  <si>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</si>
  <si>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</si>
  <si>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</si>
  <si>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</si>
  <si>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</si>
  <si>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</si>
  <si>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</si>
  <si>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</si>
  <si>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</si>
  <si>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</si>
  <si>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</si>
  <si>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</si>
  <si>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</si>
  <si>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</si>
  <si>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</si>
  <si>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</si>
  <si>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</si>
  <si>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</si>
  <si>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</si>
  <si>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</si>
  <si>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</si>
  <si>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</si>
  <si>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</si>
  <si>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</si>
  <si>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</si>
  <si>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</si>
  <si>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</si>
  <si>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</si>
  <si>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</si>
  <si>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</si>
  <si>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</si>
  <si>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</si>
  <si>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</si>
  <si>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</si>
  <si>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</si>
  <si>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</si>
  <si>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</si>
  <si>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</si>
  <si>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</si>
  <si>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</si>
  <si>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</si>
  <si>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</si>
  <si>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</si>
  <si>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</si>
  <si>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</si>
  <si>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</si>
  <si>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</si>
  <si>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</si>
  <si>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</si>
  <si>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</si>
  <si>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</si>
  <si>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</si>
  <si>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</si>
  <si>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</si>
  <si>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</si>
  <si>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</si>
  <si>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</si>
  <si>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</si>
  <si>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</si>
  <si>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</si>
  <si>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</si>
  <si>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</si>
  <si>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</si>
  <si>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</si>
  <si>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</si>
  <si>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</si>
  <si>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</si>
  <si>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</si>
  <si>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</si>
  <si>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</si>
  <si>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</si>
  <si>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</si>
  <si>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</si>
  <si>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</si>
  <si>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</si>
  <si>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</si>
  <si>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</si>
  <si>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</si>
  <si>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</si>
  <si>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</si>
  <si>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</si>
  <si>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</si>
  <si>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</si>
  <si>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</si>
  <si>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</si>
  <si>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</si>
  <si>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</si>
  <si>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</si>
  <si>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</si>
  <si>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</si>
  <si>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</si>
  <si>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</si>
  <si>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</si>
  <si>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</si>
  <si>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</si>
  <si>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</si>
  <si>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</si>
  <si>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</si>
  <si>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</si>
  <si>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</si>
  <si>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</si>
  <si>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</si>
  <si>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</si>
  <si>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</si>
  <si>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</si>
  <si>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</si>
  <si>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</si>
  <si>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</si>
  <si>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</si>
  <si>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</si>
  <si>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</si>
  <si>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</si>
  <si>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</si>
  <si>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</si>
  <si>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</si>
  <si>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</si>
  <si>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</si>
  <si>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</si>
  <si>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</si>
  <si>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</si>
  <si>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</si>
  <si>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</si>
  <si>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</si>
  <si>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</si>
  <si>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</si>
  <si>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</si>
  <si>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</si>
  <si>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</si>
  <si>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</si>
  <si>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</si>
  <si>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</si>
  <si>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</si>
  <si>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</si>
  <si>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</si>
  <si>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</si>
  <si>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</si>
  <si>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</si>
  <si>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</si>
  <si>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</si>
  <si>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</si>
  <si>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</si>
  <si>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</si>
  <si>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</si>
  <si>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</si>
  <si>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</si>
  <si>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</si>
  <si>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</si>
  <si>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</si>
  <si>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</si>
  <si>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</si>
  <si>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</si>
  <si>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</si>
  <si>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</si>
  <si>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</si>
  <si>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</si>
  <si>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</si>
  <si>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</si>
  <si>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</si>
  <si>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</si>
  <si>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</si>
  <si>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</si>
  <si>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</si>
  <si>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</si>
  <si>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</si>
  <si>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</si>
  <si>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</si>
  <si>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</si>
  <si>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</si>
  <si>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</si>
  <si>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</si>
  <si>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</si>
  <si>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</si>
  <si>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</si>
  <si>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</si>
  <si>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</si>
  <si>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</si>
  <si>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</si>
  <si>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</si>
  <si>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</si>
  <si>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</si>
  <si>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</si>
  <si>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</si>
  <si>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</si>
  <si>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</si>
  <si>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</si>
  <si>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</si>
  <si>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</si>
  <si>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</si>
  <si>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</si>
  <si>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</si>
  <si>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</si>
  <si>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</si>
  <si>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</si>
  <si>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</si>
  <si>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</si>
  <si>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</si>
  <si>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</si>
  <si>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</si>
  <si>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</si>
  <si>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</si>
  <si>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</si>
  <si>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</si>
  <si>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</si>
  <si>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</si>
  <si>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</si>
  <si>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</si>
  <si>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</si>
  <si>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</si>
  <si>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</si>
  <si>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</si>
  <si>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</si>
  <si>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</si>
  <si>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</si>
  <si>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</si>
  <si>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</si>
  <si>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</si>
  <si>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</si>
  <si>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</si>
  <si>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</si>
  <si>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</si>
  <si>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</si>
  <si>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</si>
  <si>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</si>
  <si>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</si>
  <si>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</si>
  <si>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</si>
  <si>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</si>
  <si>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</si>
  <si>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</si>
  <si>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</si>
  <si>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</si>
  <si>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</si>
  <si>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</si>
  <si>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</si>
  <si>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</si>
  <si>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</si>
  <si>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</si>
  <si>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</si>
  <si>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</si>
  <si>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</si>
  <si>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</si>
  <si>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</si>
  <si>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</si>
  <si>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</si>
  <si>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</si>
  <si>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</si>
  <si>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</si>
  <si>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</si>
  <si>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</si>
  <si>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</si>
  <si>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</si>
  <si>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</si>
  <si>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</si>
  <si>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</si>
  <si>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</si>
  <si>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</si>
  <si>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</si>
  <si>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</si>
  <si>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</si>
  <si>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</si>
  <si>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</si>
  <si>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</si>
  <si>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</si>
  <si>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</si>
  <si>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</si>
  <si>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</si>
  <si>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</si>
  <si>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</si>
  <si>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</si>
  <si>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</si>
  <si>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</si>
  <si>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</si>
  <si>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</si>
  <si>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</si>
  <si>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</si>
  <si>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</si>
  <si>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</si>
  <si>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</si>
  <si>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</si>
  <si>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</si>
  <si>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</si>
  <si>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</si>
  <si>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</si>
  <si>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</si>
  <si>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</si>
  <si>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</si>
  <si>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</si>
  <si>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</si>
  <si>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</si>
  <si>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</si>
  <si>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</si>
  <si>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</si>
  <si>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</si>
  <si>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</si>
  <si>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</si>
  <si>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</si>
  <si>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</si>
  <si>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</si>
  <si>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</si>
  <si>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</si>
  <si>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</si>
  <si>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</si>
  <si>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</si>
  <si>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</si>
  <si>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</si>
  <si>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</si>
  <si>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</si>
  <si>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</si>
  <si>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</si>
  <si>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</si>
  <si>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</si>
  <si>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</si>
  <si>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</si>
  <si>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</si>
  <si>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</si>
  <si>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</si>
  <si>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</si>
  <si>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</si>
  <si>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</si>
  <si>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</si>
  <si>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</si>
  <si>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</si>
  <si>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</si>
  <si>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</si>
  <si>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</si>
  <si>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</si>
  <si>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</si>
  <si>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</si>
  <si>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</si>
  <si>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</si>
  <si>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</si>
  <si>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</si>
  <si>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</si>
  <si>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</si>
  <si>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</si>
  <si>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</si>
  <si>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</si>
  <si>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</si>
  <si>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</si>
  <si>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</si>
  <si>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</si>
  <si>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</si>
  <si>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</si>
  <si>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</si>
  <si>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</si>
  <si>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</si>
  <si>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</si>
  <si>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</si>
  <si>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</si>
  <si>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</si>
  <si>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</si>
  <si>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</si>
  <si>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</si>
  <si>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</si>
  <si>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</si>
  <si>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</si>
  <si>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</si>
  <si>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</si>
  <si>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</si>
  <si>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</si>
  <si>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</si>
  <si>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</si>
  <si>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</si>
  <si>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</si>
  <si>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</si>
  <si>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</si>
  <si>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</si>
  <si>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</si>
  <si>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</si>
  <si>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</si>
  <si>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</si>
  <si>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</si>
  <si>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</si>
  <si>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</si>
  <si>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</si>
  <si>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</si>
  <si>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</si>
  <si>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</si>
  <si>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</si>
  <si>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</si>
  <si>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</si>
  <si>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</si>
  <si>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</si>
  <si>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</si>
  <si>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</si>
  <si>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</si>
  <si>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</si>
  <si>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</si>
  <si>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</si>
  <si>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</si>
  <si>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</si>
  <si>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</si>
  <si>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</si>
  <si>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</si>
  <si>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</si>
  <si>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</si>
  <si>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</si>
  <si>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</si>
  <si>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</si>
  <si>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</si>
  <si>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</si>
  <si>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</si>
  <si>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</si>
  <si>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</si>
  <si>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</si>
  <si>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</si>
  <si>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</si>
  <si>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</si>
  <si>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</si>
  <si>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</si>
  <si>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</si>
  <si>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</si>
  <si>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</si>
  <si>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</si>
  <si>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</si>
  <si>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</si>
  <si>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</si>
  <si>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</si>
  <si>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</si>
  <si>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</si>
  <si>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</si>
  <si>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</si>
  <si>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</si>
  <si>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</si>
  <si>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</si>
  <si>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</si>
  <si>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</si>
  <si>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</si>
  <si>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</si>
  <si>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</si>
  <si>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</si>
  <si>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</si>
  <si>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</si>
  <si>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</si>
  <si>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</si>
  <si>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</si>
  <si>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</si>
  <si>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</si>
  <si>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</si>
  <si>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</si>
  <si>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</si>
  <si>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</si>
  <si>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</si>
  <si>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</si>
  <si>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</si>
  <si>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</si>
  <si>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</si>
  <si>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</si>
  <si>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</si>
  <si>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</si>
  <si>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</si>
  <si>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</si>
  <si>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</si>
  <si>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</si>
  <si>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</si>
  <si>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</si>
  <si>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</si>
  <si>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</si>
  <si>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</si>
  <si>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</si>
  <si>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</si>
  <si>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</si>
  <si>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</si>
  <si>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</si>
  <si>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</si>
  <si>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</si>
  <si>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</si>
  <si>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</si>
  <si>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</si>
  <si>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</si>
  <si>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</si>
  <si>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</si>
  <si>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</si>
  <si>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</si>
  <si>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</si>
  <si>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</si>
  <si>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</si>
  <si>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</si>
  <si>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</si>
  <si>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</si>
  <si>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</si>
  <si>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</si>
  <si>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</si>
  <si>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</si>
  <si>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</si>
  <si>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</si>
  <si>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</si>
  <si>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</si>
  <si>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</si>
  <si>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</si>
  <si>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</si>
  <si>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</si>
  <si>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</si>
  <si>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</si>
  <si>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</si>
  <si>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</si>
  <si>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</si>
  <si>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</si>
  <si>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</si>
  <si>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</si>
  <si>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</si>
  <si>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</si>
  <si>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</si>
  <si>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</si>
  <si>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</si>
  <si>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</si>
  <si>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</si>
  <si>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</si>
  <si>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</si>
  <si>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</si>
  <si>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</si>
  <si>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</si>
  <si>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</si>
  <si>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</si>
  <si>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</si>
  <si>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</si>
  <si>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</si>
  <si>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</si>
  <si>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</si>
  <si>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</si>
  <si>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</si>
  <si>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</si>
  <si>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</si>
  <si>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</si>
  <si>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</si>
  <si>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</si>
  <si>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</si>
  <si>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</si>
  <si>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</si>
  <si>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</si>
  <si>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</si>
  <si>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</si>
  <si>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</si>
  <si>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</si>
  <si>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</si>
  <si>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</si>
  <si>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</si>
  <si>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</si>
  <si>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</si>
  <si>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</si>
  <si>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</si>
  <si>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</si>
  <si>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</si>
  <si>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</si>
  <si>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</si>
  <si>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</si>
  <si>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</si>
  <si>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</si>
  <si>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</si>
  <si>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</si>
  <si>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</si>
  <si>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</si>
  <si>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</si>
  <si>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</si>
  <si>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</si>
  <si>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</si>
  <si>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</si>
  <si>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</si>
  <si>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</si>
  <si>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</si>
  <si>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</si>
  <si>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</si>
  <si>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</si>
  <si>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</si>
  <si>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</si>
  <si>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</si>
  <si>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</si>
  <si>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</si>
  <si>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</si>
  <si>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</si>
  <si>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</si>
  <si>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</si>
  <si>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</si>
  <si>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</si>
  <si>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</si>
  <si>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</si>
  <si>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</si>
  <si>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</si>
  <si>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</si>
  <si>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</si>
  <si>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</si>
  <si>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</si>
  <si>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</si>
  <si>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</si>
  <si>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</si>
  <si>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</si>
  <si>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</si>
  <si>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</si>
  <si>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</si>
  <si>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</si>
  <si>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</si>
  <si>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</si>
  <si>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</si>
  <si>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</si>
  <si>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</si>
  <si>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</si>
  <si>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</si>
  <si>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</si>
  <si>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</si>
  <si>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</si>
  <si>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</si>
  <si>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</si>
  <si>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</si>
  <si>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</si>
  <si>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</si>
  <si>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</si>
  <si>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</si>
  <si>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</si>
  <si>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</si>
  <si>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</si>
  <si>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</si>
  <si>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</si>
  <si>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</si>
  <si>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</si>
  <si>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</si>
  <si>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</si>
  <si>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</si>
  <si>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</si>
  <si>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</si>
  <si>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</si>
  <si>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</si>
  <si>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</si>
  <si>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</si>
  <si>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</si>
  <si>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</si>
  <si>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</si>
  <si>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</si>
  <si>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</si>
  <si>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</si>
  <si>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</si>
  <si>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</si>
  <si>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</si>
  <si>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</si>
  <si>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</si>
  <si>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</si>
  <si>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</si>
  <si>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</si>
  <si>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</si>
  <si>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</si>
  <si>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</si>
  <si>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</si>
  <si>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</si>
  <si>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</si>
  <si>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</si>
  <si>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</si>
  <si>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</si>
  <si>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</si>
  <si>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</si>
  <si>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</si>
  <si>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</si>
  <si>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</si>
  <si>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</si>
  <si>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</si>
  <si>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</si>
  <si>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</si>
  <si>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</si>
  <si>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</si>
  <si>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</si>
  <si>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</si>
  <si>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</si>
  <si>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</si>
  <si>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</si>
  <si>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</si>
  <si>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</si>
  <si>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</si>
  <si>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</si>
  <si>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</si>
  <si>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</si>
  <si>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</si>
  <si>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</si>
  <si>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</si>
  <si>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</si>
  <si>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</si>
  <si>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</si>
  <si>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</si>
  <si>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</si>
  <si>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</si>
  <si>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</si>
  <si>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</si>
  <si>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</si>
  <si>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</si>
  <si>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</si>
  <si>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</si>
  <si>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</si>
  <si>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</si>
  <si>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</si>
  <si>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</si>
  <si>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</si>
  <si>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</si>
  <si>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</si>
  <si>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</si>
  <si>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</si>
  <si>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</si>
  <si>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</si>
  <si>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</si>
  <si>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</si>
  <si>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</si>
  <si>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</si>
  <si>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</si>
  <si>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</si>
  <si>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</si>
  <si>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</si>
  <si>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</si>
  <si>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</si>
  <si>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</si>
  <si>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</si>
  <si>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</si>
  <si>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</si>
  <si>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</si>
  <si>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</si>
  <si>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</si>
  <si>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</si>
  <si>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</si>
  <si>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</si>
  <si>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</si>
  <si>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</si>
  <si>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</si>
  <si>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</si>
  <si>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</si>
  <si>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</si>
  <si>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</si>
  <si>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</si>
  <si>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</si>
  <si>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</si>
  <si>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</si>
  <si>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</si>
  <si>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</si>
  <si>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</si>
  <si>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</si>
  <si>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</si>
  <si>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</si>
  <si>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</si>
  <si>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</si>
  <si>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</si>
  <si>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</si>
  <si>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</si>
  <si>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</si>
  <si>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</si>
  <si>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</si>
  <si>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</si>
  <si>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</si>
  <si>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</si>
  <si>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</si>
  <si>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</si>
  <si>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</si>
  <si>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</si>
  <si>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</si>
  <si>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</si>
  <si>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</si>
  <si>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</si>
  <si>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</si>
  <si>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</si>
  <si>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</si>
  <si>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</si>
  <si>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</si>
  <si>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</si>
  <si>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</si>
  <si>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</si>
  <si>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</si>
  <si>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</si>
  <si>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</si>
  <si>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</si>
  <si>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</si>
  <si>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</si>
  <si>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</si>
  <si>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</si>
  <si>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</si>
  <si>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</si>
  <si>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</si>
  <si>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</si>
  <si>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</si>
  <si>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</si>
  <si>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</si>
  <si>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</si>
  <si>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</si>
  <si>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</si>
  <si>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</si>
  <si>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</si>
  <si>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</si>
  <si>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</si>
  <si>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</si>
  <si>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</si>
  <si>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</si>
  <si>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</si>
  <si>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</si>
  <si>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</si>
  <si>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</si>
  <si>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</si>
  <si>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</si>
  <si>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</si>
  <si>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</si>
  <si>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</si>
  <si>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</si>
  <si>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</si>
  <si>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</si>
  <si>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</si>
  <si>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</si>
  <si>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</si>
  <si>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</si>
  <si>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</si>
  <si>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</si>
  <si>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</si>
  <si>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</si>
  <si>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</si>
  <si>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</si>
  <si>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</si>
  <si>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</si>
  <si>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</si>
  <si>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</si>
  <si>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</si>
  <si>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</si>
  <si>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</si>
  <si>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</si>
  <si>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</si>
  <si>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</si>
  <si>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</si>
  <si>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</si>
  <si>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</si>
  <si>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</si>
  <si>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</si>
  <si>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</si>
  <si>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</si>
  <si>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</si>
  <si>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</si>
  <si>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</si>
  <si>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</si>
  <si>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</si>
  <si>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</si>
  <si>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</si>
  <si>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</si>
  <si>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</si>
  <si>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</si>
  <si>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</si>
  <si>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</si>
  <si>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</si>
  <si>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</si>
  <si>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</si>
  <si>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</si>
  <si>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</si>
  <si>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</si>
  <si>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</si>
  <si>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</si>
  <si>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</si>
  <si>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</si>
  <si>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</si>
  <si>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</si>
  <si>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</si>
  <si>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</si>
  <si>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</si>
  <si>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</si>
  <si>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</si>
  <si>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</si>
  <si>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</si>
  <si>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</si>
  <si>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</si>
  <si>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</si>
  <si>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</si>
  <si>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</si>
  <si>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</si>
  <si>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</si>
  <si>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</si>
  <si>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</si>
  <si>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</si>
  <si>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</si>
  <si>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</si>
  <si>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</si>
  <si>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</si>
  <si>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</si>
  <si>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</si>
  <si>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</si>
  <si>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</si>
  <si>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</si>
  <si>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</si>
  <si>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</si>
  <si>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</si>
  <si>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</si>
  <si>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</si>
  <si>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</si>
  <si>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</si>
  <si>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</si>
  <si>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</si>
  <si>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</si>
  <si>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</si>
  <si>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</si>
  <si>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</si>
  <si>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</si>
  <si>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</si>
  <si>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</si>
  <si>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</si>
  <si>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</si>
  <si>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</si>
  <si>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</si>
  <si>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</si>
  <si>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</si>
  <si>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</si>
  <si>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</si>
  <si>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</si>
  <si>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</si>
  <si>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</si>
  <si>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</si>
  <si>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</si>
  <si>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</si>
  <si>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</si>
  <si>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</si>
  <si>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</si>
  <si>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</si>
  <si>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</si>
  <si>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</si>
  <si>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</si>
  <si>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</si>
  <si>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</si>
  <si>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</si>
  <si>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</si>
  <si>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</si>
  <si>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</si>
  <si>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</si>
  <si>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</si>
  <si>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</si>
  <si>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</si>
  <si>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</si>
  <si>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</si>
  <si>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</si>
  <si>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</si>
  <si>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</si>
  <si>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</si>
  <si>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</si>
  <si>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</si>
  <si>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</si>
  <si>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</si>
  <si>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</si>
  <si>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</si>
  <si>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</si>
  <si>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</si>
  <si>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</si>
  <si>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</si>
  <si>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</si>
  <si>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</si>
  <si>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</si>
  <si>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</si>
  <si>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</si>
  <si>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</si>
  <si>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</si>
  <si>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</si>
  <si>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</si>
  <si>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</si>
  <si>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</si>
  <si>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</si>
  <si>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</si>
  <si>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</si>
  <si>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</si>
  <si>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</si>
  <si>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</si>
  <si>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</si>
  <si>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</si>
  <si>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</si>
  <si>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</si>
  <si>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</si>
  <si>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</si>
  <si>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</si>
  <si>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</si>
  <si>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</si>
  <si>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</si>
  <si>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</si>
  <si>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</si>
  <si>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</si>
  <si>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</si>
  <si>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</si>
  <si>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</si>
  <si>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</si>
  <si>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</si>
  <si>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</si>
  <si>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</si>
  <si>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</si>
  <si>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</si>
  <si>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</si>
  <si>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</si>
  <si>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</si>
  <si>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</si>
  <si>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</si>
  <si>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</si>
  <si>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</si>
  <si>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</si>
  <si>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</si>
  <si>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</si>
  <si>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</si>
  <si>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</si>
  <si>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</si>
  <si>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</si>
  <si>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</si>
  <si>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</si>
  <si>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</si>
  <si>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</si>
  <si>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</si>
  <si>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</si>
  <si>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</si>
  <si>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</si>
  <si>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</si>
  <si>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</si>
  <si>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</si>
  <si>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</si>
  <si>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</si>
  <si>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</si>
  <si>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</si>
  <si>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</si>
  <si>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</si>
  <si>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</si>
  <si>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</si>
  <si>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</si>
  <si>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</si>
  <si>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</si>
  <si>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</si>
  <si>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</si>
  <si>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</si>
  <si>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</si>
  <si>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</si>
  <si>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</si>
  <si>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</si>
  <si>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</si>
  <si>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</si>
  <si>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</si>
  <si>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</si>
  <si>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</si>
  <si>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</si>
  <si>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</si>
  <si>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</si>
  <si>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</si>
  <si>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</si>
  <si>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</si>
  <si>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</si>
  <si>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</si>
  <si>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</si>
  <si>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</si>
  <si>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</si>
  <si>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</si>
  <si>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</si>
  <si>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</si>
  <si>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</si>
  <si>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</si>
  <si>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</si>
  <si>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</si>
  <si>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</si>
  <si>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</si>
  <si>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</si>
  <si>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</si>
  <si>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</si>
  <si>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</si>
  <si>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</si>
  <si>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</si>
  <si>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</si>
  <si>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</si>
  <si>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</si>
  <si>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</si>
  <si>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</si>
  <si>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</si>
  <si>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</si>
  <si>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</si>
  <si>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</si>
  <si>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</si>
  <si>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</si>
  <si>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</si>
  <si>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</si>
  <si>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</si>
  <si>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</si>
  <si>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</si>
  <si>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</si>
  <si>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</si>
  <si>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</si>
  <si>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</si>
  <si>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</si>
  <si>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</si>
  <si>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</si>
  <si>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</si>
  <si>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</si>
  <si>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</si>
  <si>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</si>
  <si>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</si>
  <si>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</si>
  <si>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</si>
  <si>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</si>
  <si>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</si>
  <si>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</si>
  <si>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</si>
  <si>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</si>
  <si>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</si>
  <si>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</si>
  <si>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</si>
  <si>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</si>
  <si>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</si>
  <si>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</si>
  <si>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</si>
  <si>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</si>
  <si>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</si>
  <si>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</si>
  <si>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</si>
  <si>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</si>
  <si>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</si>
  <si>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</si>
  <si>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</si>
  <si>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</si>
  <si>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</si>
  <si>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</si>
  <si>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</si>
  <si>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</si>
  <si>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</si>
  <si>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</si>
  <si>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</si>
  <si>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</si>
  <si>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</si>
  <si>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</si>
  <si>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</si>
  <si>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</si>
  <si>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</si>
  <si>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</si>
  <si>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</si>
  <si>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</si>
  <si>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</si>
  <si>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</si>
  <si>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</si>
  <si>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</si>
  <si>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</si>
  <si>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</si>
  <si>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</si>
  <si>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</si>
  <si>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</si>
  <si>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</si>
  <si>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</si>
  <si>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</si>
  <si>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</si>
  <si>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</si>
  <si>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</si>
  <si>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</si>
  <si>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</si>
  <si>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</si>
  <si>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</si>
  <si>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</si>
  <si>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</si>
  <si>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</si>
  <si>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</si>
  <si>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</si>
  <si>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</si>
  <si>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</si>
  <si>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</si>
  <si>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</si>
  <si>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</si>
  <si>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</si>
  <si>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</si>
  <si>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</si>
  <si>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</si>
  <si>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</si>
  <si>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</si>
  <si>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</si>
  <si>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</si>
  <si>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</si>
  <si>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</si>
  <si>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</si>
  <si>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</si>
  <si>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</si>
  <si>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</si>
  <si>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</si>
  <si>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</si>
  <si>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</si>
  <si>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</si>
  <si>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</si>
  <si>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</si>
  <si>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</si>
  <si>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</si>
  <si>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</si>
  <si>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</si>
  <si>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</si>
  <si>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</si>
  <si>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</si>
  <si>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</si>
  <si>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</si>
  <si>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</si>
  <si>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</si>
  <si>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</si>
  <si>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</si>
  <si>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</si>
  <si>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</si>
  <si>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</si>
  <si>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</si>
  <si>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</si>
  <si>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</si>
  <si>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</si>
  <si>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</si>
  <si>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</si>
  <si>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</si>
  <si>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</si>
  <si>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</si>
  <si>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</si>
  <si>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</si>
  <si>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</si>
  <si>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</si>
  <si>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</si>
  <si>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</si>
  <si>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</si>
  <si>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</si>
  <si>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</si>
  <si>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</si>
  <si>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</si>
  <si>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</si>
  <si>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</si>
  <si>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</si>
  <si>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</si>
  <si>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</si>
  <si>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</si>
  <si>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</si>
  <si>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</si>
  <si>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</si>
  <si>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</si>
  <si>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</si>
  <si>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</si>
  <si>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</si>
  <si>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</si>
  <si>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</si>
  <si>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</si>
  <si>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</si>
  <si>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</si>
  <si>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</si>
  <si>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</si>
  <si>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</si>
  <si>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</si>
  <si>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</si>
  <si>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</si>
  <si>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</si>
  <si>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</si>
  <si>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</si>
  <si>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</si>
  <si>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</si>
  <si>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</si>
  <si>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</si>
  <si>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</si>
  <si>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</si>
  <si>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</si>
  <si>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</si>
  <si>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</si>
  <si>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</si>
  <si>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</si>
  <si>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</si>
  <si>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</si>
  <si>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</si>
  <si>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</si>
  <si>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</si>
  <si>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</si>
  <si>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</si>
  <si>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</si>
  <si>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</si>
  <si>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</si>
  <si>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</si>
  <si>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</si>
  <si>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</si>
  <si>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</si>
  <si>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</si>
  <si>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</si>
  <si>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</si>
  <si>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</si>
  <si>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</si>
  <si>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</si>
  <si>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</si>
  <si>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</si>
  <si>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</si>
  <si>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</si>
  <si>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</si>
  <si>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</si>
  <si>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</si>
  <si>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</si>
  <si>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</si>
  <si>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</si>
  <si>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</si>
  <si>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</si>
  <si>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</si>
  <si>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</si>
  <si>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</si>
  <si>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</si>
  <si>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</si>
  <si>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</si>
  <si>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</si>
  <si>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</si>
  <si>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</si>
  <si>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</si>
  <si>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</si>
  <si>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</si>
  <si>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</si>
  <si>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</si>
  <si>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</si>
  <si>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</si>
  <si>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</si>
  <si>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</si>
  <si>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</si>
  <si>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</si>
  <si>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</si>
  <si>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</si>
  <si>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</si>
  <si>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</si>
  <si>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</si>
  <si>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</si>
  <si>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</si>
  <si>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</si>
  <si>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</si>
  <si>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</si>
  <si>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</si>
  <si>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</si>
  <si>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</si>
  <si>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</si>
  <si>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</si>
  <si>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</si>
  <si>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</si>
  <si>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</si>
  <si>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</si>
  <si>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</si>
  <si>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</si>
  <si>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</si>
  <si>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</si>
  <si>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</si>
  <si>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</si>
  <si>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</si>
  <si>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</si>
  <si>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</si>
  <si>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</si>
  <si>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</si>
  <si>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</si>
  <si>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</si>
  <si>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</si>
  <si>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</si>
  <si>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</si>
  <si>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</si>
  <si>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</si>
  <si>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</si>
  <si>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</si>
  <si>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</si>
  <si>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</si>
  <si>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</si>
  <si>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</si>
  <si>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</si>
  <si>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</si>
  <si>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</si>
  <si>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</si>
  <si>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</si>
  <si>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</si>
  <si>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</si>
  <si>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</si>
  <si>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</si>
  <si>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</si>
  <si>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</si>
  <si>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</si>
  <si>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</si>
  <si>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</si>
  <si>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</si>
  <si>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</si>
  <si>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</si>
  <si>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</si>
  <si>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</si>
  <si>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</si>
  <si>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</si>
  <si>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</si>
  <si>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</si>
  <si>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</si>
  <si>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</si>
  <si>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</si>
  <si>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</si>
  <si>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</si>
  <si>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</si>
  <si>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</si>
  <si>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</si>
  <si>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</si>
  <si>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</si>
  <si>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</si>
  <si>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</si>
  <si>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</si>
  <si>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</si>
  <si>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</si>
  <si>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</si>
  <si>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</si>
  <si>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</si>
  <si>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</si>
  <si>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</si>
  <si>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</si>
  <si>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</si>
  <si>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</si>
  <si>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</si>
  <si>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</si>
  <si>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</si>
  <si>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</si>
  <si>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</si>
  <si>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</si>
  <si>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</si>
  <si>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</si>
  <si>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</si>
  <si>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</si>
  <si>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</si>
  <si>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</si>
  <si>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</si>
  <si>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</si>
  <si>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</si>
  <si>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</si>
  <si>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</si>
  <si>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</si>
  <si>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</si>
  <si>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</si>
  <si>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</si>
  <si>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</si>
  <si>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</si>
  <si>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</si>
  <si>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</si>
  <si>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</si>
  <si>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</si>
  <si>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</si>
  <si>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</si>
  <si>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</si>
  <si>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</si>
  <si>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</si>
  <si>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</si>
  <si>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</si>
  <si>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</si>
  <si>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</si>
  <si>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</si>
  <si>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</si>
  <si>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</si>
  <si>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</si>
  <si>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</si>
  <si>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</si>
  <si>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</si>
  <si>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</si>
  <si>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</si>
  <si>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</si>
  <si>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</si>
  <si>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</si>
  <si>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</si>
  <si>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</si>
  <si>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</si>
  <si>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</si>
  <si>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</si>
  <si>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</si>
  <si>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</si>
  <si>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</si>
  <si>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</si>
  <si>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</si>
  <si>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</si>
  <si>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</si>
  <si>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</si>
  <si>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</si>
  <si>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</si>
  <si>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</si>
  <si>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</si>
  <si>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</si>
  <si>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</si>
  <si>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</si>
  <si>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</si>
  <si>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</si>
  <si>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</si>
  <si>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</si>
  <si>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</si>
  <si>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</si>
  <si>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</si>
  <si>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</si>
  <si>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</si>
  <si>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</si>
  <si>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</si>
  <si>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</si>
  <si>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</si>
  <si>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</si>
  <si>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</si>
  <si>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</si>
  <si>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</si>
  <si>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</si>
  <si>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</si>
  <si>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</si>
  <si>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</si>
  <si>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</si>
  <si>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</si>
  <si>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</si>
  <si>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</si>
  <si>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</si>
  <si>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</si>
  <si>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</si>
  <si>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</si>
  <si>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</si>
  <si>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</si>
  <si>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</si>
  <si>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</si>
  <si>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</si>
  <si>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</si>
  <si>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</si>
  <si>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</si>
  <si>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</si>
  <si>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</si>
  <si>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</si>
  <si>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</si>
  <si>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</si>
  <si>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</si>
  <si>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</si>
  <si>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</si>
  <si>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</si>
  <si>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</si>
  <si>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</si>
  <si>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</si>
  <si>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</si>
  <si>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</si>
  <si>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</si>
  <si>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</si>
  <si>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</si>
  <si>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</si>
  <si>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</si>
  <si>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</si>
  <si>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</si>
  <si>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</si>
  <si>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</si>
  <si>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</si>
  <si>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</si>
  <si>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</si>
  <si>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</si>
  <si>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</si>
  <si>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</si>
  <si>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</si>
  <si>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</si>
  <si>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</si>
  <si>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</si>
  <si>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</si>
  <si>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</si>
  <si>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</si>
  <si>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</si>
  <si>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</si>
  <si>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</si>
  <si>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</si>
  <si>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</si>
  <si>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</si>
  <si>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</si>
  <si>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</si>
  <si>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</si>
  <si>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</si>
  <si>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</si>
  <si>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</si>
  <si>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</si>
  <si>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</si>
  <si>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</si>
  <si>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</si>
  <si>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</si>
  <si>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</si>
  <si>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</si>
  <si>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</si>
  <si>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</si>
  <si>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</si>
  <si>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</si>
  <si>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</si>
  <si>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</si>
  <si>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</si>
  <si>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</si>
  <si>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</si>
  <si>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</si>
  <si>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</si>
  <si>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</si>
  <si>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</si>
  <si>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</si>
  <si>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</si>
  <si>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</si>
  <si>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</si>
  <si>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</si>
  <si>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</si>
  <si>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</si>
  <si>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</si>
  <si>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</si>
  <si>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</si>
  <si>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</si>
  <si>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</si>
  <si>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</si>
  <si>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</si>
  <si>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</si>
  <si>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</si>
  <si>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</si>
  <si>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</si>
  <si>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</si>
  <si>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</si>
  <si>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</si>
  <si>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</si>
  <si>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</si>
  <si>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</si>
  <si>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</si>
  <si>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</si>
  <si>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</si>
  <si>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</si>
  <si>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</si>
  <si>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</si>
  <si>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</si>
  <si>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</si>
  <si>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</si>
  <si>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</si>
  <si>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</si>
  <si>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</si>
  <si>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</si>
  <si>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</si>
  <si>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</si>
  <si>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</si>
  <si>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</si>
  <si>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</si>
  <si>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</si>
  <si>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</si>
  <si>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</si>
  <si>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</si>
  <si>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</si>
  <si>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</si>
  <si>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</si>
  <si>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</si>
  <si>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</si>
  <si>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</si>
  <si>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</si>
  <si>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</si>
  <si>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</si>
  <si>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</si>
  <si>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</si>
  <si>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</si>
  <si>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</si>
  <si>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</si>
  <si>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</si>
  <si>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</si>
  <si>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</si>
  <si>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</si>
  <si>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</si>
  <si>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</si>
  <si>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</si>
  <si>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</si>
  <si>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</si>
  <si>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</si>
  <si>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</si>
  <si>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</si>
  <si>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</si>
  <si>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</si>
  <si>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</si>
  <si>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</si>
  <si>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</si>
  <si>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</si>
  <si>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</si>
  <si>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</si>
  <si>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</si>
  <si>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</si>
  <si>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</si>
  <si>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</si>
  <si>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</si>
  <si>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</si>
  <si>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</si>
  <si>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</si>
  <si>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</si>
  <si>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</si>
  <si>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</si>
  <si>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</si>
  <si>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</si>
  <si>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</si>
  <si>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</si>
  <si>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</si>
  <si>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</si>
  <si>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</si>
  <si>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</si>
  <si>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</si>
  <si>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</si>
  <si>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</si>
  <si>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</si>
  <si>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</si>
  <si>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</si>
  <si>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</si>
  <si>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</si>
  <si>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</si>
  <si>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</si>
  <si>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</si>
  <si>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</si>
  <si>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</si>
  <si>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</si>
  <si>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</si>
  <si>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</si>
  <si>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</si>
  <si>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</si>
  <si>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</si>
  <si>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</si>
  <si>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</si>
  <si>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</si>
  <si>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</si>
  <si>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</si>
  <si>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</si>
  <si>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</si>
  <si>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</si>
  <si>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</si>
  <si>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</si>
  <si>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</si>
  <si>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</si>
  <si>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</si>
  <si>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</si>
  <si>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</si>
  <si>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</si>
  <si>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</si>
  <si>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</si>
  <si>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</si>
  <si>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</si>
  <si>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</si>
  <si>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</si>
  <si>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</si>
  <si>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</si>
  <si>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</si>
  <si>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</si>
  <si>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</si>
  <si>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</si>
  <si>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</si>
  <si>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</si>
  <si>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</si>
  <si>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</si>
  <si>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</si>
  <si>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</si>
  <si>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</si>
  <si>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</si>
  <si>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</si>
  <si>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</si>
  <si>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</si>
  <si>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</si>
  <si>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</si>
  <si>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</si>
  <si>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</si>
  <si>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</si>
  <si>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</si>
  <si>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</si>
  <si>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</si>
  <si>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</si>
  <si>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</si>
  <si>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</si>
  <si>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</si>
  <si>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</si>
  <si>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</si>
  <si>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</si>
  <si>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</si>
  <si>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</si>
  <si>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</si>
  <si>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</si>
  <si>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</si>
  <si>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</si>
  <si>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</si>
  <si>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</si>
  <si>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</si>
  <si>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</si>
  <si>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</si>
  <si>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</si>
  <si>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</si>
  <si>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</si>
  <si>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</si>
  <si>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</si>
  <si>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</si>
  <si>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</si>
  <si>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</si>
  <si>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</si>
  <si>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</si>
  <si>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</si>
  <si>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</si>
  <si>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</si>
  <si>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</si>
  <si>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</si>
  <si>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</si>
  <si>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</si>
  <si>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</si>
  <si>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</si>
  <si>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</si>
  <si>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</si>
  <si>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</si>
  <si>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</si>
  <si>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</si>
  <si>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</si>
  <si>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</si>
  <si>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</si>
  <si>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</si>
  <si>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</si>
  <si>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</si>
  <si>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</si>
  <si>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</si>
  <si>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</si>
  <si>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</si>
  <si>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</si>
  <si>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</si>
  <si>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</si>
  <si>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</si>
  <si>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</si>
  <si>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</si>
  <si>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</si>
  <si>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</si>
  <si>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</si>
  <si>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</si>
  <si>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</si>
  <si>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</si>
  <si>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</si>
  <si>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</si>
  <si>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</si>
  <si>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</si>
  <si>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</si>
  <si>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</si>
  <si>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</si>
  <si>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</si>
  <si>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</si>
  <si>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</si>
  <si>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</si>
  <si>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</si>
  <si>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</si>
  <si>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</si>
  <si>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</si>
  <si>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</si>
  <si>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</si>
  <si>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</si>
  <si>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</si>
  <si>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</si>
  <si>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</si>
  <si>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</si>
  <si>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</si>
  <si>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</si>
  <si>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</si>
  <si>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</si>
  <si>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</si>
  <si>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</si>
  <si>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</si>
  <si>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</si>
  <si>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</si>
  <si>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</si>
  <si>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</si>
  <si>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</si>
  <si>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</si>
  <si>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</si>
  <si>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</si>
  <si>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</si>
  <si>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</si>
  <si>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</si>
  <si>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</si>
  <si>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</si>
  <si>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</si>
  <si>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</si>
  <si>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</si>
  <si>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</si>
  <si>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</si>
  <si>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</si>
  <si>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</si>
  <si>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</si>
  <si>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</si>
  <si>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</si>
  <si>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</si>
  <si>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</si>
  <si>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</si>
  <si>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</si>
  <si>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</si>
  <si>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</si>
  <si>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</si>
  <si>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</si>
  <si>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</si>
  <si>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</si>
  <si>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</si>
  <si>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</si>
  <si>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</si>
  <si>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</si>
  <si>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</si>
  <si>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</si>
  <si>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</si>
  <si>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</si>
  <si>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</si>
  <si>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</si>
  <si>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</si>
  <si>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</si>
  <si>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</si>
  <si>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</si>
  <si>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</si>
  <si>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</si>
  <si>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</si>
  <si>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</si>
  <si>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</si>
  <si>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</si>
  <si>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</si>
  <si>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</si>
  <si>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</si>
  <si>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</si>
  <si>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</si>
  <si>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</si>
  <si>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</si>
  <si>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</si>
  <si>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</si>
  <si>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</si>
  <si>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</si>
  <si>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</si>
  <si>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</si>
  <si>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</si>
  <si>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</si>
  <si>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</si>
  <si>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</si>
  <si>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</si>
  <si>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</si>
  <si>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</si>
  <si>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</si>
  <si>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</si>
  <si>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</si>
  <si>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</si>
  <si>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</si>
  <si>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</si>
  <si>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</si>
  <si>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</si>
  <si>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</si>
  <si>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</si>
  <si>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</si>
  <si>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</si>
  <si>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</si>
  <si>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</si>
  <si>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</si>
  <si>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</si>
  <si>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</si>
  <si>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</si>
  <si>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</si>
  <si>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</si>
  <si>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</si>
  <si>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</si>
  <si>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</si>
  <si>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</si>
  <si>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</si>
  <si>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</si>
  <si>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</si>
  <si>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</si>
  <si>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</si>
  <si>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</si>
  <si>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</si>
  <si>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</si>
  <si>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</si>
  <si>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</si>
  <si>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</si>
  <si>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</si>
  <si>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</si>
  <si>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</si>
  <si>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</si>
  <si>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</si>
  <si>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</si>
  <si>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</si>
  <si>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</si>
  <si>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</si>
  <si>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</si>
  <si>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</si>
  <si>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</si>
  <si>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</si>
  <si>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</si>
  <si>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</si>
  <si>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</si>
  <si>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</si>
  <si>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</si>
  <si>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</si>
  <si>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</si>
  <si>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</si>
  <si>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</si>
  <si>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</si>
  <si>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</si>
  <si>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</si>
  <si>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</si>
  <si>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</si>
  <si>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</si>
  <si>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</si>
  <si>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</si>
  <si>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</si>
  <si>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</si>
  <si>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</si>
  <si>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</si>
  <si>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</si>
  <si>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</si>
  <si>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</si>
  <si>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</si>
  <si>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</si>
  <si>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</si>
  <si>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</si>
  <si>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</si>
  <si>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</si>
  <si>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</si>
  <si>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</si>
  <si>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</si>
  <si>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</si>
  <si>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</si>
  <si>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</si>
  <si>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</si>
  <si>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</si>
  <si>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</si>
  <si>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</si>
  <si>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</si>
  <si>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</si>
  <si>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</si>
  <si>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</si>
  <si>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</si>
  <si>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</si>
  <si>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</si>
  <si>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</si>
  <si>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</si>
  <si>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</si>
  <si>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</si>
  <si>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</si>
  <si>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</si>
  <si>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</si>
  <si>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</si>
  <si>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</si>
  <si>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</si>
  <si>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</si>
  <si>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</si>
  <si>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</si>
  <si>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</si>
  <si>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</si>
  <si>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</si>
  <si>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</si>
  <si>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</si>
  <si>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</si>
  <si>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</si>
  <si>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</si>
  <si>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</si>
  <si>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</si>
  <si>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</si>
  <si>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</si>
  <si>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</si>
  <si>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</si>
  <si>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</si>
  <si>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</si>
  <si>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</si>
  <si>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</si>
  <si>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</si>
  <si>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</si>
  <si>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</si>
  <si>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</si>
  <si>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</si>
  <si>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</si>
  <si>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</si>
  <si>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</si>
  <si>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</si>
  <si>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</si>
  <si>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</si>
  <si>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</si>
  <si>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</si>
  <si>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</si>
  <si>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</si>
  <si>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</si>
  <si>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</si>
  <si>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</si>
  <si>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</si>
  <si>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</si>
  <si>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</si>
  <si>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</si>
  <si>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</si>
  <si>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</si>
  <si>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</si>
  <si>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</si>
  <si>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</si>
  <si>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</si>
  <si>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</si>
  <si>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</si>
  <si>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</si>
  <si>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</si>
  <si>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</si>
  <si>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</si>
  <si>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</si>
  <si>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</si>
  <si>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</si>
  <si>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</si>
  <si>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</si>
  <si>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</si>
  <si>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</si>
  <si>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</si>
  <si>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</si>
  <si>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</si>
  <si>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</si>
  <si>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</si>
  <si>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</si>
  <si>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</si>
  <si>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</si>
  <si>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</si>
  <si>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</si>
  <si>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</si>
  <si>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</si>
  <si>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</si>
  <si>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</si>
  <si>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</si>
  <si>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</si>
  <si>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</si>
  <si>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</si>
  <si>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</si>
  <si>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</si>
  <si>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</si>
  <si>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</si>
  <si>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</si>
  <si>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</si>
  <si>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</si>
  <si>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</si>
  <si>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</si>
  <si>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</si>
  <si>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</si>
  <si>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</si>
  <si>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</si>
  <si>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</si>
  <si>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</si>
  <si>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</si>
  <si>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</si>
  <si>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</si>
  <si>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</si>
  <si>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</si>
  <si>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</si>
  <si>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</si>
  <si>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</si>
  <si>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</si>
  <si>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</si>
  <si>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</si>
  <si>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</si>
  <si>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</si>
  <si>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</si>
  <si>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</si>
  <si>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</si>
  <si>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</si>
  <si>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</si>
  <si>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</si>
  <si>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</si>
  <si>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</si>
  <si>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</si>
  <si>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</si>
  <si>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</si>
  <si>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</si>
  <si>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</si>
  <si>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</si>
  <si>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</si>
  <si>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</si>
  <si>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</si>
  <si>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</si>
  <si>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</si>
  <si>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</si>
  <si>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</si>
  <si>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</si>
  <si>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</si>
  <si>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</si>
  <si>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</si>
  <si>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</si>
  <si>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</si>
  <si>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</si>
  <si>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</si>
  <si>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</si>
  <si>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</si>
  <si>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</si>
  <si>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</si>
  <si>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</si>
  <si>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</si>
  <si>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</si>
  <si>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</si>
  <si>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</si>
  <si>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</si>
  <si>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</si>
  <si>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</si>
  <si>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</si>
  <si>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</si>
  <si>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</si>
  <si>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</si>
  <si>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</si>
  <si>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</si>
  <si>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</si>
  <si>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</si>
  <si>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</si>
  <si>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</si>
  <si>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</si>
  <si>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</si>
  <si>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</si>
  <si>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</si>
  <si>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</si>
  <si>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</si>
  <si>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</si>
  <si>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</si>
  <si>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</si>
  <si>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</si>
  <si>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</si>
  <si>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</si>
  <si>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</si>
  <si>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</si>
  <si>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</si>
  <si>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</si>
  <si>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</si>
  <si>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</si>
  <si>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</si>
  <si>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</si>
  <si>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</si>
  <si>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</si>
  <si>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</si>
  <si>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</si>
  <si>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</si>
  <si>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</si>
  <si>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</si>
  <si>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</si>
  <si>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</si>
  <si>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</si>
  <si>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</si>
  <si>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</si>
  <si>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</si>
  <si>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</si>
  <si>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</si>
  <si>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</si>
  <si>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</si>
  <si>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</si>
  <si>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</si>
  <si>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</si>
  <si>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</si>
  <si>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</si>
  <si>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</si>
  <si>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</si>
  <si>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</si>
  <si>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</si>
  <si>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</si>
  <si>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</si>
  <si>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</si>
  <si>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</si>
  <si>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</si>
  <si>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</si>
  <si>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</si>
  <si>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</si>
  <si>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</si>
  <si>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</si>
  <si>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</si>
  <si>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</si>
  <si>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</si>
  <si>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</si>
  <si>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</si>
  <si>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</si>
  <si>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</si>
  <si>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</si>
  <si>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</si>
  <si>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</si>
  <si>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</si>
  <si>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</si>
  <si>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</si>
  <si>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</si>
  <si>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</si>
  <si>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</si>
  <si>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</si>
  <si>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</si>
  <si>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</si>
  <si>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</si>
  <si>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</si>
  <si>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</si>
  <si>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</si>
  <si>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</si>
  <si>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</si>
  <si>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</si>
  <si>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</si>
  <si>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</si>
  <si>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</si>
  <si>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</si>
  <si>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</si>
  <si>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</si>
  <si>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</si>
  <si>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</si>
  <si>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</si>
  <si>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</si>
  <si>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</si>
  <si>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</si>
  <si>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</si>
  <si>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</si>
  <si>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</si>
  <si>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</si>
  <si>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</si>
  <si>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</si>
  <si>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</si>
  <si>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</si>
  <si>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</si>
  <si>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</si>
  <si>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</si>
  <si>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</si>
  <si>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</si>
  <si>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</si>
  <si>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</si>
  <si>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</si>
  <si>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</si>
  <si>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</si>
  <si>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</si>
  <si>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</si>
  <si>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</si>
  <si>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</si>
  <si>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</si>
  <si>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</si>
  <si>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</si>
  <si>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</si>
  <si>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</si>
  <si>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</si>
  <si>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</si>
  <si>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</si>
  <si>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</si>
  <si>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</si>
  <si>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</si>
  <si>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</si>
  <si>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</si>
  <si>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</si>
  <si>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</si>
  <si>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</si>
  <si>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</si>
  <si>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</si>
  <si>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</si>
  <si>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</si>
  <si>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</si>
  <si>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</si>
  <si>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</si>
  <si>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</si>
  <si>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</si>
  <si>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</si>
  <si>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</si>
  <si>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</si>
  <si>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</si>
  <si>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</si>
  <si>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</si>
  <si>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</si>
  <si>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</si>
  <si>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</si>
  <si>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</si>
  <si>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</si>
  <si>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</si>
  <si>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</si>
  <si>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</si>
  <si>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</si>
  <si>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</si>
  <si>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</si>
  <si>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</si>
  <si>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</si>
  <si>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</si>
  <si>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</si>
  <si>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</si>
  <si>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</si>
  <si>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</si>
  <si>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</si>
  <si>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</si>
  <si>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</si>
  <si>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</si>
  <si>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</si>
  <si>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</si>
  <si>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</si>
  <si>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</si>
  <si>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</si>
  <si>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</si>
  <si>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</si>
  <si>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</si>
  <si>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</si>
  <si>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</si>
  <si>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</si>
  <si>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</si>
  <si>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</si>
  <si>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</si>
  <si>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</si>
  <si>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</si>
  <si>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</si>
  <si>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</si>
  <si>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</si>
  <si>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</si>
  <si>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</si>
  <si>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</si>
  <si>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</si>
  <si>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</si>
  <si>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</si>
  <si>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</si>
  <si>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</si>
  <si>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</si>
  <si>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</si>
  <si>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</si>
  <si>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</si>
  <si>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</si>
  <si>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</si>
  <si>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</si>
  <si>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</si>
  <si>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</si>
  <si>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</si>
  <si>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</si>
  <si>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</si>
  <si>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</si>
  <si>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</si>
  <si>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</si>
  <si>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</si>
  <si>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</si>
  <si>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</si>
  <si>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</si>
  <si>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</si>
  <si>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</si>
  <si>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</si>
  <si>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</si>
  <si>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</si>
  <si>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</si>
  <si>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</si>
  <si>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</si>
  <si>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</si>
  <si>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</si>
  <si>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</si>
  <si>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</si>
  <si>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</si>
  <si>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</si>
  <si>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</si>
  <si>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</si>
  <si>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</si>
  <si>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</si>
  <si>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</si>
  <si>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</si>
  <si>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</si>
  <si>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</si>
  <si>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</si>
  <si>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</si>
  <si>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</si>
  <si>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</si>
  <si>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</si>
  <si>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</si>
  <si>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</si>
  <si>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</si>
  <si>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</si>
  <si>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</si>
  <si>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</si>
  <si>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</si>
  <si>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</si>
  <si>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</si>
  <si>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</si>
  <si>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</si>
  <si>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</si>
  <si>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</si>
  <si>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</si>
  <si>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</si>
  <si>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</si>
  <si>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</si>
  <si>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</si>
  <si>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</si>
  <si>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</si>
  <si>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</si>
  <si>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</si>
  <si>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</si>
  <si>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</si>
  <si>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</si>
  <si>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</si>
  <si>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</si>
  <si>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</si>
  <si>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</si>
  <si>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</si>
  <si>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</si>
  <si>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</si>
  <si>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</si>
  <si>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</si>
  <si>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</si>
  <si>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</si>
  <si>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</si>
  <si>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</si>
  <si>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</si>
  <si>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</si>
  <si>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</si>
  <si>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</si>
  <si>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</si>
  <si>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</si>
  <si>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</si>
  <si>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</si>
  <si>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</si>
  <si>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</si>
  <si>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</si>
  <si>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</si>
  <si>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</si>
  <si>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</si>
  <si>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</si>
  <si>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</si>
  <si>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</si>
  <si>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</si>
  <si>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</si>
  <si>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</si>
  <si>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</si>
  <si>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</si>
  <si>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</si>
  <si>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</si>
  <si>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</si>
  <si>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</si>
  <si>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</si>
  <si>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</si>
  <si>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</si>
  <si>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</si>
  <si>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</si>
  <si>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</si>
  <si>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</si>
  <si>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</si>
  <si>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</si>
  <si>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</si>
  <si>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</si>
  <si>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</si>
  <si>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</si>
  <si>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</si>
  <si>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</si>
  <si>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</si>
  <si>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</si>
  <si>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</si>
  <si>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</si>
  <si>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</si>
  <si>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</si>
  <si>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</si>
  <si>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</si>
  <si>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</si>
  <si>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</si>
  <si>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</si>
  <si>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</si>
  <si>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</si>
  <si>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</si>
  <si>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</si>
  <si>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</si>
  <si>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</si>
  <si>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</si>
  <si>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</si>
  <si>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</si>
  <si>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</si>
  <si>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</si>
  <si>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</si>
  <si>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</si>
  <si>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</si>
  <si>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</si>
  <si>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</si>
  <si>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</si>
  <si>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</si>
  <si>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</si>
  <si>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</si>
  <si>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</si>
  <si>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</si>
  <si>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</si>
  <si>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</si>
  <si>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</si>
  <si>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</si>
  <si>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</si>
  <si>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</si>
  <si>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</si>
  <si>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</si>
  <si>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</si>
  <si>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</si>
  <si>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</si>
  <si>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</si>
  <si>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</si>
  <si>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</si>
  <si>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</si>
  <si>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</si>
  <si>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</si>
  <si>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</si>
  <si>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</si>
  <si>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</si>
  <si>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</si>
  <si>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</si>
  <si>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</si>
  <si>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</si>
  <si>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</si>
  <si>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</si>
  <si>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</si>
  <si>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</si>
  <si>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</si>
  <si>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</si>
  <si>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</si>
  <si>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</si>
  <si>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</si>
  <si>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</si>
  <si>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</si>
  <si>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</si>
  <si>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</si>
  <si>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</si>
  <si>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</si>
  <si>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</si>
  <si>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</si>
  <si>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</si>
  <si>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</si>
  <si>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</si>
  <si>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</si>
  <si>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</si>
  <si>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</si>
  <si>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</si>
  <si>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</si>
  <si>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</si>
  <si>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</si>
  <si>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</si>
  <si>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</si>
  <si>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</si>
  <si>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</si>
  <si>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</si>
  <si>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</si>
  <si>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</si>
  <si>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</si>
  <si>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</si>
  <si>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</si>
  <si>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</si>
  <si>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</si>
  <si>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</si>
  <si>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</si>
  <si>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</si>
  <si>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</si>
  <si>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</si>
  <si>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</si>
  <si>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</si>
  <si>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</si>
  <si>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</si>
  <si>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</si>
  <si>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</si>
  <si>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</si>
  <si>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</si>
  <si>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</si>
  <si>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</si>
  <si>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</si>
  <si>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</si>
  <si>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</si>
  <si>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</si>
  <si>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</si>
  <si>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</si>
  <si>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</si>
  <si>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</si>
  <si>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</si>
  <si>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</si>
  <si>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</si>
  <si>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</si>
  <si>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</si>
  <si>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</si>
  <si>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</si>
  <si>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</si>
  <si>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</si>
  <si>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</si>
  <si>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</si>
  <si>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</si>
  <si>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</si>
  <si>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</si>
  <si>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</si>
  <si>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</si>
  <si>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</si>
  <si>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</si>
  <si>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</si>
  <si>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</si>
  <si>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</si>
  <si>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</si>
  <si>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</si>
  <si>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</si>
  <si>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</si>
  <si>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</si>
  <si>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</si>
  <si>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</si>
  <si>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</si>
  <si>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</si>
  <si>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</si>
  <si>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</si>
  <si>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</si>
  <si>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</si>
  <si>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</si>
  <si>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</si>
  <si>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</si>
  <si>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</si>
  <si>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</si>
  <si>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</si>
  <si>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</si>
  <si>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</si>
  <si>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</si>
  <si>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</si>
  <si>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</si>
  <si>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</si>
  <si>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</si>
  <si>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</si>
  <si>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</si>
  <si>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</si>
  <si>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</si>
  <si>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</si>
  <si>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</si>
  <si>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</si>
  <si>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</si>
  <si>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</si>
  <si>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</si>
  <si>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</si>
  <si>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</si>
  <si>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</si>
  <si>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</si>
  <si>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</si>
  <si>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</si>
  <si>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</si>
  <si>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</si>
  <si>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</si>
  <si>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</si>
  <si>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</si>
  <si>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</si>
  <si>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</si>
  <si>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</si>
  <si>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</si>
  <si>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</si>
  <si>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</si>
  <si>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</si>
  <si>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</si>
  <si>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</si>
  <si>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</si>
  <si>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</si>
  <si>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</si>
  <si>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</si>
  <si>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</si>
  <si>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</si>
  <si>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</si>
  <si>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</si>
  <si>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</si>
  <si>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</si>
  <si>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</si>
  <si>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</si>
  <si>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</si>
  <si>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</si>
  <si>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</si>
  <si>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</si>
  <si>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</si>
  <si>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</si>
  <si>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</si>
  <si>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</si>
  <si>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</si>
  <si>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</si>
  <si>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</si>
  <si>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</si>
  <si>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</si>
  <si>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</si>
  <si>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</si>
  <si>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</si>
  <si>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</si>
  <si>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</si>
  <si>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</si>
  <si>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</si>
  <si>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</si>
  <si>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</si>
  <si>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</si>
  <si>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</si>
  <si>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</si>
  <si>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</si>
  <si>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</si>
  <si>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</si>
  <si>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</si>
  <si>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</si>
  <si>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</si>
  <si>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</si>
  <si>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</si>
  <si>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</si>
  <si>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</si>
  <si>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</si>
  <si>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</si>
  <si>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</si>
  <si>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</si>
  <si>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</si>
  <si>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</si>
  <si>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</si>
  <si>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</si>
  <si>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</si>
  <si>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</si>
  <si>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</si>
  <si>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</si>
  <si>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</si>
  <si>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</si>
  <si>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</si>
  <si>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</si>
  <si>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</si>
  <si>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</si>
  <si>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</si>
  <si>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</si>
  <si>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</si>
  <si>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</si>
  <si>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</si>
  <si>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</si>
  <si>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</si>
  <si>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</si>
  <si>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</si>
  <si>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</si>
  <si>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</si>
  <si>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</si>
  <si>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</si>
  <si>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</si>
  <si>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</si>
  <si>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</si>
  <si>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</si>
  <si>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</si>
  <si>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</si>
  <si>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</si>
  <si>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</si>
  <si>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</si>
  <si>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</si>
  <si>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</si>
  <si>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</si>
  <si>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</si>
  <si>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</si>
  <si>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</si>
  <si>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</si>
  <si>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</si>
  <si>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</si>
  <si>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</si>
  <si>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</si>
  <si>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</si>
  <si>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</si>
  <si>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</si>
  <si>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</si>
  <si>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</si>
  <si>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</si>
  <si>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</si>
  <si>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</si>
  <si>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</si>
  <si>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</si>
  <si>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</si>
  <si>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</si>
  <si>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</si>
  <si>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</si>
  <si>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</si>
  <si>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</si>
  <si>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</si>
  <si>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</si>
  <si>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</si>
  <si>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</si>
  <si>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</si>
  <si>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</si>
  <si>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</si>
  <si>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</si>
  <si>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</si>
  <si>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</si>
  <si>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</si>
  <si>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</si>
  <si>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</si>
  <si>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</si>
  <si>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</si>
  <si>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</si>
  <si>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</si>
  <si>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</si>
  <si>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</si>
  <si>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</si>
  <si>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</si>
  <si>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</si>
  <si>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</si>
  <si>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</si>
  <si>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</si>
  <si>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</si>
  <si>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</si>
  <si>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</si>
  <si>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</si>
  <si>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</si>
  <si>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</si>
  <si>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</si>
  <si>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</si>
  <si>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</si>
  <si>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</si>
  <si>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</si>
  <si>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</si>
  <si>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</si>
  <si>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</si>
  <si>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</si>
  <si>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</si>
  <si>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</si>
  <si>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</si>
  <si>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</si>
  <si>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</si>
  <si>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</si>
  <si>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</si>
  <si>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</si>
  <si>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</si>
  <si>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</si>
  <si>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</si>
  <si>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</si>
  <si>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</si>
  <si>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</si>
  <si>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</si>
  <si>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</si>
  <si>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</si>
  <si>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</si>
  <si>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</si>
  <si>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</si>
  <si>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</si>
  <si>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</si>
  <si>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</si>
  <si>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</si>
  <si>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</si>
  <si>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</si>
  <si>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</si>
  <si>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</si>
  <si>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</si>
  <si>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</si>
  <si>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</si>
  <si>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</si>
  <si>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</si>
  <si>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</si>
  <si>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</si>
  <si>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</si>
  <si>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</si>
  <si>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</si>
  <si>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</si>
  <si>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</si>
  <si>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</si>
  <si>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</si>
  <si>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</si>
  <si>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</si>
  <si>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</si>
  <si>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</si>
  <si>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</si>
  <si>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</si>
  <si>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</si>
  <si>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</si>
  <si>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</si>
  <si>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</si>
  <si>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</si>
  <si>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</si>
  <si>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</si>
  <si>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</si>
  <si>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</si>
  <si>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</si>
  <si>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</si>
  <si>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</si>
  <si>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</si>
  <si>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</si>
  <si>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</si>
  <si>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</si>
  <si>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</si>
  <si>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</si>
  <si>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</si>
  <si>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</si>
  <si>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</si>
  <si>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</si>
  <si>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</si>
  <si>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</si>
  <si>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</si>
  <si>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</si>
  <si>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</si>
  <si>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</si>
  <si>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</si>
  <si>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</si>
  <si>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</si>
  <si>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</si>
  <si>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</si>
  <si>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</si>
  <si>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</si>
  <si>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</si>
  <si>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</si>
  <si>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</si>
  <si>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</si>
  <si>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</si>
  <si>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</si>
  <si>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</si>
  <si>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</si>
  <si>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</si>
  <si>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</si>
  <si>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</si>
  <si>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</si>
  <si>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</si>
  <si>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</si>
  <si>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</si>
  <si>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</si>
  <si>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</si>
  <si>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</si>
  <si>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</si>
  <si>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</si>
  <si>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</si>
  <si>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</si>
  <si>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</si>
  <si>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</si>
  <si>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</si>
  <si>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</si>
  <si>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</si>
  <si>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</si>
  <si>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</si>
  <si>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</si>
  <si>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</si>
  <si>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</si>
  <si>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</si>
  <si>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</si>
  <si>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</si>
  <si>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</si>
  <si>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</si>
  <si>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</si>
  <si>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</si>
  <si>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</si>
  <si>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</si>
  <si>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</si>
  <si>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</si>
  <si>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</si>
  <si>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</si>
  <si>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</si>
  <si>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</si>
  <si>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</si>
  <si>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</si>
  <si>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</si>
  <si>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</si>
  <si>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</si>
  <si>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</si>
  <si>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</si>
  <si>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</si>
  <si>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</si>
  <si>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</si>
  <si>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</si>
  <si>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</si>
  <si>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</si>
  <si>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</si>
  <si>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</si>
  <si>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</si>
  <si>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</si>
  <si>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</si>
  <si>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</si>
  <si>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</si>
  <si>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</si>
  <si>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</si>
  <si>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</si>
  <si>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</si>
  <si>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</si>
  <si>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</si>
  <si>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</si>
  <si>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</si>
  <si>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</si>
  <si>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</si>
  <si>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</si>
  <si>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</si>
  <si>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</si>
  <si>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</si>
  <si>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</si>
  <si>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</si>
  <si>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</si>
  <si>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</si>
  <si>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</si>
  <si>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</si>
  <si>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</si>
  <si>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</si>
  <si>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</si>
  <si>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</si>
  <si>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</si>
  <si>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</si>
  <si>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</si>
  <si>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</si>
  <si>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</si>
  <si>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</si>
  <si>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</si>
  <si>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</si>
  <si>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</si>
  <si>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</si>
  <si>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</si>
  <si>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</si>
  <si>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</si>
  <si>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</si>
  <si>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</si>
  <si>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</si>
  <si>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</si>
  <si>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</si>
  <si>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</si>
  <si>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</si>
  <si>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</si>
  <si>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</si>
  <si>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</si>
  <si>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</si>
  <si>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</si>
  <si>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</si>
  <si>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</si>
  <si>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</si>
  <si>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</si>
  <si>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</si>
  <si>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</si>
  <si>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</si>
  <si>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</si>
  <si>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</si>
  <si>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</si>
  <si>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</si>
  <si>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</si>
  <si>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</si>
  <si>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</si>
  <si>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</si>
  <si>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</si>
  <si>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</si>
  <si>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</si>
  <si>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</si>
  <si>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</si>
  <si>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</si>
  <si>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</si>
  <si>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</si>
  <si>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</si>
  <si>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</si>
  <si>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</si>
  <si>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</si>
  <si>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</si>
  <si>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</si>
  <si>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</si>
  <si>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</si>
  <si>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</si>
  <si>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</si>
  <si>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</si>
  <si>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</si>
  <si>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</si>
  <si>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</si>
  <si>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</si>
  <si>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</si>
  <si>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</si>
  <si>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</si>
  <si>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</si>
  <si>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</si>
  <si>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</si>
  <si>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</si>
  <si>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</si>
  <si>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</si>
  <si>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</si>
  <si>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</si>
  <si>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</si>
  <si>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</si>
  <si>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</si>
  <si>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</si>
  <si>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</si>
  <si>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</si>
  <si>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</si>
  <si>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</si>
  <si>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</si>
  <si>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</si>
  <si>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</si>
  <si>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</si>
  <si>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</si>
  <si>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</si>
  <si>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</si>
  <si>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</si>
  <si>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</si>
  <si>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</si>
  <si>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</si>
  <si>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</si>
  <si>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</si>
  <si>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</si>
  <si>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</si>
  <si>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</si>
  <si>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</si>
  <si>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</si>
  <si>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</si>
  <si>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</si>
  <si>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</si>
  <si>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</si>
  <si>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</si>
  <si>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</si>
  <si>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</si>
  <si>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</si>
  <si>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</si>
  <si>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</si>
  <si>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</si>
  <si>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</si>
  <si>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</si>
  <si>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</si>
  <si>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</si>
  <si>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</si>
  <si>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</si>
  <si>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</si>
  <si>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</si>
  <si>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</si>
  <si>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</si>
  <si>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</si>
  <si>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</si>
  <si>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</si>
  <si>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</si>
  <si>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</si>
  <si>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</si>
  <si>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</si>
  <si>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</si>
  <si>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</si>
  <si>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</si>
  <si>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</si>
  <si>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</si>
  <si>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</si>
  <si>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</si>
  <si>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</si>
  <si>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</si>
  <si>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</si>
  <si>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</si>
  <si>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</si>
  <si>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</si>
  <si>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</si>
  <si>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</si>
  <si>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</si>
  <si>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</si>
  <si>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</si>
  <si>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</si>
  <si>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</si>
  <si>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</si>
  <si>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</si>
  <si>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</si>
  <si>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</si>
  <si>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</si>
  <si>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</si>
  <si>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</si>
  <si>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</si>
  <si>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</si>
  <si>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</si>
  <si>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</si>
  <si>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</si>
  <si>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</si>
  <si>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</si>
  <si>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</si>
  <si>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</si>
  <si>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</si>
  <si>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</si>
  <si>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</si>
  <si>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</si>
  <si>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</si>
  <si>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</si>
  <si>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</si>
  <si>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</si>
  <si>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</si>
  <si>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</si>
  <si>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</si>
  <si>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</si>
  <si>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</si>
  <si>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</si>
  <si>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</si>
  <si>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</si>
  <si>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</si>
  <si>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</si>
  <si>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</si>
  <si>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</si>
  <si>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</si>
  <si>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</si>
  <si>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</si>
  <si>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</si>
  <si>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</si>
  <si>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</si>
  <si>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</si>
  <si>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</si>
  <si>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</si>
  <si>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</si>
  <si>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</si>
  <si>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</si>
  <si>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</si>
  <si>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</si>
  <si>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</si>
  <si>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</si>
  <si>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</si>
  <si>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</si>
  <si>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</si>
  <si>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</si>
  <si>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</si>
  <si>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</si>
  <si>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</si>
  <si>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</si>
  <si>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</si>
  <si>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</si>
  <si>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</si>
  <si>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</si>
  <si>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</si>
  <si>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</si>
  <si>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</si>
  <si>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</si>
  <si>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</si>
  <si>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</si>
  <si>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</si>
  <si>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</si>
  <si>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</si>
  <si>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</si>
  <si>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</si>
  <si>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</si>
  <si>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</si>
  <si>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</si>
  <si>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</si>
  <si>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</si>
  <si>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</si>
  <si>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</si>
  <si>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</si>
  <si>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</si>
  <si>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</si>
  <si>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</si>
  <si>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</si>
  <si>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</si>
  <si>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</si>
  <si>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</si>
  <si>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</si>
  <si>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</si>
  <si>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</si>
  <si>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</si>
  <si>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</si>
  <si>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</si>
  <si>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</si>
  <si>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</si>
  <si>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</si>
  <si>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</si>
  <si>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</si>
  <si>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</si>
  <si>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</si>
  <si>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</si>
  <si>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</si>
  <si>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</si>
  <si>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</si>
  <si>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</si>
  <si>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</si>
  <si>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</si>
  <si>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</si>
  <si>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</si>
  <si>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</si>
  <si>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</si>
  <si>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</si>
  <si>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</si>
  <si>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</si>
  <si>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</si>
  <si>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</si>
  <si>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</si>
  <si>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</si>
  <si>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</si>
  <si>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</si>
  <si>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</si>
  <si>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</si>
  <si>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</si>
  <si>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</si>
  <si>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</si>
  <si>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</si>
  <si>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</si>
  <si>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</si>
  <si>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</si>
  <si>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</si>
  <si>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</si>
  <si>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</si>
  <si>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</si>
  <si>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</si>
  <si>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</si>
  <si>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</si>
  <si>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</si>
  <si>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</si>
  <si>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</si>
  <si>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</si>
  <si>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</si>
  <si>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</si>
  <si>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</si>
  <si>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</si>
  <si>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</si>
  <si>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</si>
  <si>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</si>
  <si>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</si>
  <si>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</si>
  <si>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</si>
  <si>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</si>
  <si>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</si>
  <si>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</si>
  <si>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</si>
  <si>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</si>
  <si>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</si>
  <si>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</si>
  <si>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</si>
  <si>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</si>
  <si>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</si>
  <si>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</si>
  <si>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</si>
  <si>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</si>
  <si>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</si>
  <si>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</si>
  <si>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</si>
  <si>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</si>
  <si>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</si>
  <si>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</si>
  <si>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</si>
  <si>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</si>
  <si>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</si>
  <si>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</si>
  <si>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</si>
  <si>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</si>
  <si>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</si>
  <si>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</si>
  <si>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</si>
  <si>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</si>
  <si>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</si>
  <si>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</si>
  <si>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</si>
  <si>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</si>
  <si>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</si>
  <si>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</si>
  <si>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</si>
  <si>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</si>
  <si>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</si>
  <si>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</si>
  <si>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</si>
  <si>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</si>
  <si>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</si>
  <si>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</si>
  <si>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</si>
  <si>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</si>
  <si>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</si>
  <si>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</si>
  <si>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</si>
  <si>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</si>
  <si>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</si>
  <si>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</si>
  <si>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</si>
  <si>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</si>
  <si>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</si>
  <si>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</si>
  <si>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</si>
  <si>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</si>
  <si>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</si>
  <si>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</si>
  <si>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</si>
  <si>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</si>
  <si>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</si>
  <si>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</si>
  <si>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</si>
  <si>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</si>
  <si>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</si>
  <si>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</si>
  <si>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</si>
  <si>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</si>
  <si>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</si>
  <si>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</si>
  <si>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</si>
  <si>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</si>
  <si>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</si>
  <si>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</si>
  <si>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</si>
  <si>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</si>
  <si>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</si>
  <si>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</si>
  <si>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</si>
  <si>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</si>
  <si>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</si>
  <si>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</si>
  <si>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</si>
  <si>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</si>
  <si>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</si>
  <si>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</si>
  <si>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</si>
  <si>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</si>
  <si>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</si>
  <si>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</si>
  <si>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</si>
  <si>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</si>
  <si>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</si>
  <si>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</si>
  <si>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</si>
  <si>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</si>
  <si>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</si>
  <si>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</si>
  <si>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</si>
  <si>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</si>
  <si>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</si>
  <si>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</si>
  <si>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</si>
  <si>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</si>
  <si>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</si>
  <si>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</si>
  <si>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</si>
  <si>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</si>
  <si>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</si>
  <si>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</si>
  <si>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</si>
  <si>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</si>
  <si>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</si>
  <si>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</si>
  <si>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</si>
  <si>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</si>
  <si>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</si>
  <si>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</si>
  <si>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</si>
  <si>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</si>
  <si>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</si>
  <si>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</si>
  <si>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</si>
  <si>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</si>
  <si>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</si>
  <si>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</si>
  <si>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</si>
  <si>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</si>
  <si>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</si>
  <si>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</si>
  <si>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</si>
  <si>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</si>
  <si>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</si>
  <si>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</si>
  <si>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</si>
  <si>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</si>
  <si>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</si>
  <si>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</si>
  <si>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</si>
  <si>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</si>
  <si>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</si>
  <si>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</si>
  <si>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</si>
  <si>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</si>
  <si>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</si>
  <si>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</si>
  <si>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</si>
  <si>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</si>
  <si>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</si>
  <si>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</si>
  <si>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</si>
  <si>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</si>
  <si>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</si>
  <si>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</si>
  <si>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</si>
  <si>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</si>
  <si>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</si>
  <si>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</si>
  <si>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</si>
  <si>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</si>
  <si>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</si>
  <si>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</si>
  <si>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</si>
  <si>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</si>
  <si>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</si>
  <si>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</si>
  <si>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</si>
  <si>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</si>
  <si>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</si>
  <si>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</si>
  <si>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</si>
  <si>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</si>
  <si>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</si>
  <si>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</si>
  <si>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</si>
  <si>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</si>
  <si>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</si>
  <si>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</si>
  <si>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</si>
  <si>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</si>
  <si>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</si>
  <si>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</si>
  <si>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</si>
  <si>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</si>
  <si>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</si>
  <si>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</si>
  <si>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</si>
  <si>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</si>
  <si>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</si>
  <si>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</si>
  <si>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</si>
  <si>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</si>
  <si>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</si>
  <si>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</si>
  <si>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</si>
  <si>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</si>
  <si>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</si>
  <si>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</si>
  <si>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</si>
  <si>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</si>
  <si>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</si>
  <si>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</si>
  <si>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</si>
  <si>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</si>
  <si>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</si>
  <si>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</si>
  <si>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</si>
  <si>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</si>
  <si>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</si>
  <si>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</si>
  <si>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</si>
  <si>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</si>
  <si>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</si>
  <si>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</si>
  <si>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</si>
  <si>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</si>
  <si>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</si>
  <si>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</si>
  <si>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</si>
  <si>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</si>
  <si>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</si>
  <si>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</si>
  <si>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</si>
  <si>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</si>
  <si>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</si>
  <si>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</si>
  <si>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</si>
  <si>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</si>
  <si>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</si>
  <si>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</si>
  <si>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</si>
  <si>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</si>
  <si>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</si>
  <si>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</si>
  <si>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</si>
  <si>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</si>
  <si>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</si>
  <si>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</si>
  <si>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</si>
  <si>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</si>
  <si>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</si>
  <si>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</si>
  <si>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</si>
  <si>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</si>
  <si>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</si>
  <si>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</si>
  <si>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</si>
  <si>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</si>
  <si>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</si>
  <si>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</si>
  <si>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</si>
  <si>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</si>
  <si>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</si>
  <si>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</si>
  <si>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</si>
  <si>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</si>
  <si>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</si>
  <si>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</si>
  <si>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</si>
  <si>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</si>
  <si>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</si>
  <si>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</si>
  <si>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</si>
  <si>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</si>
  <si>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</si>
  <si>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</si>
  <si>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</si>
  <si>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</si>
  <si>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</si>
  <si>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</si>
  <si>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</si>
  <si>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</si>
  <si>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</si>
  <si>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</si>
  <si>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</si>
  <si>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</si>
  <si>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</si>
  <si>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</si>
  <si>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</si>
  <si>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</si>
  <si>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</si>
  <si>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</si>
  <si>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</si>
  <si>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</si>
  <si>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</si>
  <si>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</si>
  <si>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</si>
  <si>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</si>
  <si>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</si>
  <si>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</si>
  <si>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</si>
  <si>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</si>
  <si>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</si>
  <si>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</si>
  <si>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</si>
  <si>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</si>
  <si>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</si>
  <si>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</si>
  <si>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</si>
  <si>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</si>
  <si>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</si>
  <si>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</si>
  <si>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</si>
  <si>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</si>
  <si>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</si>
  <si>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</si>
  <si>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</si>
  <si>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</si>
  <si>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</si>
  <si>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</si>
  <si>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</si>
  <si>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</si>
  <si>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</si>
  <si>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</si>
  <si>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</si>
  <si>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</si>
  <si>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</si>
  <si>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</si>
  <si>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</si>
  <si>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</si>
  <si>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</si>
  <si>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</si>
  <si>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</si>
  <si>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</si>
  <si>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</si>
  <si>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</si>
  <si>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</si>
  <si>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</si>
  <si>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</si>
  <si>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</si>
  <si>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</si>
  <si>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</si>
  <si>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</si>
  <si>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</si>
  <si>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</si>
  <si>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</si>
  <si>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</si>
  <si>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</si>
  <si>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</si>
  <si>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</si>
  <si>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</si>
  <si>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</si>
  <si>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</si>
  <si>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</si>
  <si>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</si>
  <si>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</si>
  <si>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</si>
  <si>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</si>
  <si>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</si>
  <si>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</si>
  <si>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</si>
  <si>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</si>
  <si>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</si>
  <si>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</si>
  <si>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</si>
  <si>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</si>
  <si>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</si>
  <si>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</si>
  <si>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</si>
  <si>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</si>
  <si>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</si>
  <si>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</si>
  <si>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</si>
  <si>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</si>
  <si>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</si>
  <si>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</si>
  <si>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</si>
  <si>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</si>
  <si>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</si>
  <si>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</si>
  <si>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</si>
  <si>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</si>
  <si>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</si>
  <si>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</si>
  <si>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</si>
  <si>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</si>
  <si>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</si>
  <si>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</si>
  <si>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</si>
  <si>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</si>
  <si>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</si>
  <si>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</si>
  <si>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</si>
  <si>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</si>
  <si>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</si>
  <si>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</si>
  <si>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</si>
  <si>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</si>
  <si>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</si>
  <si>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</si>
  <si>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</si>
  <si>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</si>
  <si>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</si>
  <si>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</si>
  <si>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</si>
  <si>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</si>
  <si>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</si>
  <si>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</si>
  <si>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</si>
  <si>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</si>
  <si>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</si>
  <si>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</si>
  <si>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</si>
  <si>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</si>
  <si>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</si>
  <si>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</si>
  <si>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</si>
  <si>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</si>
  <si>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</si>
  <si>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</si>
  <si>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</si>
  <si>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</si>
  <si>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</si>
  <si>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</si>
  <si>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</si>
  <si>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</si>
  <si>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</si>
  <si>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</si>
  <si>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</si>
  <si>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</si>
  <si>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</si>
  <si>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</si>
  <si>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</si>
  <si>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</si>
  <si>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</si>
  <si>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</si>
  <si>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</si>
  <si>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</si>
  <si>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</si>
  <si>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</si>
  <si>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</si>
  <si>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</si>
  <si>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</si>
  <si>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</si>
  <si>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</si>
  <si>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</si>
  <si>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</si>
  <si>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</si>
  <si>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</si>
  <si>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</si>
  <si>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</si>
  <si>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</si>
  <si>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</si>
  <si>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</si>
  <si>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</si>
  <si>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</si>
  <si>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</si>
  <si>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</si>
  <si>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</si>
  <si>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</si>
  <si>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</si>
  <si>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</si>
  <si>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</si>
  <si>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</si>
  <si>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</si>
  <si>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</si>
  <si>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</si>
  <si>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</si>
  <si>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</si>
  <si>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</si>
  <si>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</si>
  <si>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</si>
  <si>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</si>
  <si>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</si>
  <si>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</si>
  <si>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</si>
  <si>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</si>
  <si>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</si>
  <si>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</si>
  <si>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</si>
  <si>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</si>
  <si>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</si>
  <si>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</si>
  <si>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</si>
  <si>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</si>
  <si>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</si>
  <si>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</si>
  <si>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</si>
  <si>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</si>
  <si>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</si>
  <si>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</si>
  <si>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</si>
  <si>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</si>
  <si>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</si>
  <si>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</si>
  <si>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</si>
  <si>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</si>
  <si>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</si>
  <si>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</si>
  <si>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</si>
  <si>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</si>
  <si>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</si>
  <si>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</si>
  <si>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</si>
  <si>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</si>
  <si>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</si>
  <si>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</si>
  <si>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</si>
  <si>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</si>
  <si>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</si>
  <si>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</si>
  <si>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</si>
  <si>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</si>
  <si>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</si>
  <si>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</si>
  <si>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</si>
  <si>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</si>
  <si>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</si>
  <si>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</si>
  <si>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</si>
  <si>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</si>
  <si>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</si>
  <si>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</si>
  <si>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</si>
  <si>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</si>
  <si>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</si>
  <si>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</si>
  <si>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</si>
  <si>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</si>
  <si>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</si>
  <si>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</si>
  <si>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</si>
  <si>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</si>
  <si>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</si>
  <si>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</si>
  <si>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</si>
  <si>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</si>
  <si>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</si>
  <si>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</si>
  <si>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</si>
  <si>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</si>
  <si>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</si>
  <si>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</si>
  <si>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</si>
  <si>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</si>
  <si>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</si>
  <si>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</si>
  <si>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</si>
  <si>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</si>
  <si>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</si>
  <si>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</si>
  <si>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</si>
  <si>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</si>
  <si>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</si>
  <si>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</si>
  <si>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</si>
  <si>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</si>
  <si>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</si>
  <si>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</si>
  <si>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</si>
  <si>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</si>
  <si>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</si>
  <si>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</si>
  <si>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</si>
  <si>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</si>
  <si>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</si>
  <si>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</si>
  <si>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</si>
  <si>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</si>
  <si>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</si>
  <si>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</si>
  <si>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</si>
  <si>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</si>
  <si>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</si>
  <si>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</si>
  <si>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</si>
  <si>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</si>
  <si>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</si>
  <si>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</si>
  <si>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</si>
  <si>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</si>
  <si>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</si>
  <si>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</si>
  <si>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</si>
  <si>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</si>
  <si>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</si>
  <si>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</si>
  <si>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</si>
  <si>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</si>
  <si>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</si>
  <si>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</si>
  <si>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</si>
  <si>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</si>
  <si>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</si>
  <si>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</si>
  <si>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</si>
  <si>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</si>
  <si>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</si>
  <si>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</si>
  <si>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</si>
  <si>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</si>
  <si>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</si>
  <si>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</si>
  <si>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</si>
  <si>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</si>
  <si>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</si>
  <si>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</si>
  <si>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</si>
  <si>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</si>
  <si>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</si>
  <si>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</si>
  <si>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</si>
  <si>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</si>
  <si>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</si>
  <si>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</si>
  <si>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</si>
  <si>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</si>
  <si>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</si>
  <si>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</si>
  <si>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</si>
  <si>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</si>
  <si>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</si>
  <si>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</si>
  <si>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</si>
  <si>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</si>
  <si>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</si>
  <si>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</si>
  <si>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</si>
  <si>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</si>
  <si>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</si>
  <si>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</si>
  <si>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</si>
  <si>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</si>
  <si>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</si>
  <si>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</si>
  <si>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</si>
  <si>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</si>
  <si>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</si>
  <si>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</si>
  <si>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</si>
  <si>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</si>
  <si>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</si>
  <si>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</si>
  <si>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</si>
  <si>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</si>
  <si>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</si>
  <si>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</si>
  <si>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</si>
  <si>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</si>
  <si>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</si>
  <si>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</si>
  <si>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</si>
  <si>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</si>
  <si>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</si>
  <si>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</si>
  <si>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</si>
  <si>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</si>
  <si>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</si>
  <si>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</si>
  <si>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</si>
  <si>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</si>
  <si>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</si>
  <si>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</si>
  <si>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</si>
  <si>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</si>
  <si>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</si>
  <si>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</si>
  <si>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</si>
  <si>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</si>
  <si>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</si>
  <si>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</si>
  <si>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</si>
  <si>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</si>
  <si>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</si>
  <si>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</si>
  <si>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</si>
  <si>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</si>
  <si>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</si>
  <si>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</si>
  <si>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</si>
  <si>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</si>
  <si>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</si>
  <si>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</si>
  <si>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</si>
  <si>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</si>
  <si>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</si>
  <si>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</si>
  <si>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</si>
  <si>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</si>
  <si>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</si>
  <si>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</si>
  <si>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</si>
  <si>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</si>
  <si>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</si>
  <si>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</si>
  <si>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</si>
  <si>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</si>
  <si>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</si>
  <si>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</si>
  <si>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</si>
  <si>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</si>
  <si>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</si>
  <si>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</si>
  <si>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</si>
  <si>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</si>
  <si>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</si>
  <si>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</si>
  <si>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</si>
  <si>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</si>
  <si>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</si>
  <si>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</si>
  <si>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</si>
  <si>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</si>
  <si>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</si>
  <si>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</si>
  <si>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</si>
  <si>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</si>
  <si>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</si>
  <si>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</si>
  <si>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</si>
  <si>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</si>
  <si>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</si>
  <si>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</si>
  <si>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</si>
  <si>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</si>
  <si>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</si>
  <si>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</si>
  <si>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</si>
  <si>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</si>
  <si>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</si>
  <si>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</si>
  <si>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</si>
  <si>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</si>
  <si>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</si>
  <si>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</si>
  <si>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</si>
  <si>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</si>
  <si>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</si>
  <si>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</si>
  <si>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</si>
  <si>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</si>
  <si>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</si>
  <si>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</si>
  <si>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</si>
  <si>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</si>
  <si>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</si>
  <si>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</si>
  <si>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</si>
  <si>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</si>
  <si>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</si>
  <si>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</si>
  <si>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</si>
  <si>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</si>
  <si>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</si>
  <si>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</si>
  <si>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</si>
  <si>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</si>
  <si>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</si>
  <si>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</si>
  <si>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</si>
  <si>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</si>
  <si>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</si>
  <si>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</si>
  <si>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</si>
  <si>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</si>
  <si>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</si>
  <si>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</si>
  <si>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</si>
  <si>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</si>
  <si>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</si>
  <si>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</si>
  <si>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</si>
  <si>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</si>
  <si>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</si>
  <si>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</si>
  <si>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</si>
  <si>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</si>
  <si>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</si>
  <si>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</si>
  <si>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</si>
  <si>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</si>
  <si>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</si>
  <si>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</si>
  <si>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</si>
  <si>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</si>
  <si>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</si>
  <si>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</si>
  <si>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</si>
  <si>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</si>
  <si>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</si>
  <si>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</si>
  <si>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</si>
  <si>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</si>
  <si>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</si>
  <si>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</si>
  <si>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</si>
  <si>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</si>
  <si>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</si>
  <si>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</si>
  <si>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</si>
  <si>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</si>
  <si>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</si>
  <si>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</si>
  <si>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</si>
  <si>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</si>
  <si>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</si>
  <si>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</si>
  <si>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</si>
  <si>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</si>
  <si>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</si>
  <si>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</si>
  <si>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</si>
  <si>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</si>
  <si>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</si>
  <si>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</si>
  <si>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</si>
  <si>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</si>
  <si>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</si>
  <si>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</si>
  <si>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</si>
  <si>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</si>
  <si>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</si>
  <si>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</si>
  <si>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</si>
  <si>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</si>
  <si>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</si>
  <si>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</si>
  <si>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</si>
  <si>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</si>
  <si>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</si>
  <si>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</si>
  <si>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</si>
  <si>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</si>
  <si>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</si>
  <si>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</si>
  <si>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</si>
  <si>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</si>
  <si>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</si>
  <si>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</si>
  <si>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</si>
  <si>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</si>
  <si>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</si>
  <si>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</si>
  <si>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</si>
  <si>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</si>
  <si>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</si>
  <si>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</si>
  <si>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</si>
  <si>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</si>
  <si>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</si>
  <si>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</si>
  <si>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</si>
  <si>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</si>
  <si>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</si>
  <si>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</si>
  <si>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</si>
  <si>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</si>
  <si>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</si>
  <si>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</si>
  <si>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</si>
  <si>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</si>
  <si>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</si>
  <si>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</si>
  <si>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</si>
  <si>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</si>
  <si>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</si>
  <si>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</si>
  <si>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</si>
  <si>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</si>
  <si>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</si>
  <si>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</si>
  <si>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</si>
  <si>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</si>
  <si>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</si>
  <si>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</si>
  <si>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</si>
  <si>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</si>
  <si>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</si>
  <si>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</si>
  <si>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</si>
  <si>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</si>
  <si>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</si>
  <si>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</si>
  <si>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</si>
  <si>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</si>
  <si>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</si>
  <si>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</si>
  <si>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</si>
  <si>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</si>
  <si>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</si>
  <si>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</si>
  <si>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</si>
  <si>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</si>
  <si>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</si>
  <si>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</si>
  <si>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</si>
  <si>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</si>
  <si>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</si>
  <si>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</si>
  <si>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</si>
  <si>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</si>
  <si>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</si>
  <si>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</si>
  <si>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</si>
  <si>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</si>
  <si>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</si>
  <si>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</si>
  <si>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</si>
  <si>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</si>
  <si>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</si>
  <si>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</si>
  <si>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</si>
  <si>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</si>
  <si>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</si>
  <si>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</si>
  <si>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</si>
  <si>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</si>
  <si>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</si>
  <si>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</si>
  <si>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</si>
  <si>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</si>
  <si>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</si>
  <si>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</si>
  <si>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</si>
  <si>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</si>
  <si>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</si>
  <si>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</si>
  <si>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</si>
  <si>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</si>
  <si>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</si>
  <si>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</si>
  <si>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</si>
  <si>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</si>
  <si>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</si>
  <si>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</si>
  <si>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</si>
  <si>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</si>
  <si>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</si>
  <si>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</si>
  <si>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</si>
  <si>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</si>
  <si>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</si>
  <si>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</si>
  <si>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</si>
  <si>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</si>
  <si>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</si>
  <si>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</si>
  <si>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</si>
  <si>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</si>
  <si>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</si>
  <si>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</si>
  <si>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</si>
  <si>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</si>
  <si>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</si>
  <si>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</si>
  <si>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</si>
  <si>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</si>
  <si>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</si>
  <si>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</si>
  <si>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</si>
  <si>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</si>
  <si>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</si>
  <si>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</si>
  <si>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</si>
  <si>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</si>
  <si>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</si>
  <si>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</si>
  <si>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</si>
  <si>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</si>
  <si>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</si>
  <si>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</si>
  <si>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</si>
  <si>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</si>
  <si>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</si>
  <si>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</si>
  <si>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</si>
  <si>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</si>
  <si>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</si>
  <si>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</si>
  <si>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</si>
  <si>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</si>
  <si>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</si>
  <si>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</si>
  <si>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</si>
  <si>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</si>
  <si>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</si>
  <si>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</si>
  <si>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</si>
  <si>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</si>
  <si>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</si>
  <si>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</si>
  <si>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</si>
  <si>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</si>
  <si>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</si>
  <si>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</si>
  <si>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</si>
  <si>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</si>
  <si>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</si>
  <si>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</si>
  <si>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</si>
  <si>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</si>
  <si>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</si>
  <si>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</si>
  <si>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</si>
  <si>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</si>
  <si>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</si>
  <si>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</si>
  <si>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</si>
  <si>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</si>
  <si>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</si>
  <si>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</si>
  <si>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</si>
  <si>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</si>
  <si>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</si>
  <si>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</si>
  <si>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</si>
  <si>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</si>
  <si>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</si>
  <si>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</si>
  <si>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</si>
  <si>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</si>
  <si>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</si>
  <si>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</si>
  <si>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</si>
  <si>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</si>
  <si>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</si>
  <si>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</si>
  <si>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</si>
  <si>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</si>
  <si>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</si>
  <si>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</si>
  <si>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</si>
  <si>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</si>
  <si>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</si>
  <si>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</si>
  <si>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</si>
  <si>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</si>
  <si>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</si>
  <si>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</si>
  <si>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</si>
  <si>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</si>
  <si>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</si>
  <si>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</si>
  <si>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</si>
  <si>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</si>
  <si>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</si>
  <si>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</si>
  <si>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</si>
  <si>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</si>
  <si>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</si>
  <si>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</si>
  <si>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</si>
  <si>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</si>
  <si>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</si>
  <si>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</si>
  <si>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</si>
  <si>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</si>
  <si>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</si>
  <si>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</si>
  <si>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</si>
  <si>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</si>
  <si>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</si>
  <si>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</si>
  <si>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</si>
  <si>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</si>
  <si>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</si>
  <si>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</si>
  <si>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</si>
  <si>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</si>
  <si>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</si>
  <si>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</si>
  <si>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</si>
  <si>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</si>
  <si>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</si>
  <si>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</si>
  <si>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</si>
  <si>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</si>
  <si>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</si>
  <si>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</si>
  <si>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</si>
  <si>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</si>
  <si>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</si>
  <si>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</si>
  <si>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</si>
  <si>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</si>
  <si>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</si>
  <si>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</si>
  <si>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</si>
  <si>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</si>
  <si>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</si>
  <si>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</si>
  <si>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</si>
  <si>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</si>
  <si>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</si>
  <si>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</si>
  <si>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</si>
  <si>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</si>
  <si>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</si>
  <si>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</si>
  <si>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</si>
  <si>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</si>
  <si>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</si>
  <si>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</si>
  <si>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</si>
  <si>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</si>
  <si>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</si>
  <si>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</si>
  <si>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</si>
  <si>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</si>
  <si>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</si>
  <si>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</si>
  <si>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</si>
  <si>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</si>
  <si>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</si>
  <si>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</si>
  <si>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</si>
  <si>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</si>
  <si>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</si>
  <si>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</si>
  <si>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</si>
  <si>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</si>
  <si>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</si>
  <si>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</si>
  <si>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</si>
  <si>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</si>
  <si>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</si>
  <si>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</si>
  <si>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</si>
  <si>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</si>
  <si>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</si>
  <si>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</si>
  <si>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</si>
  <si>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</si>
  <si>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</si>
  <si>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</si>
  <si>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</si>
  <si>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</si>
  <si>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</si>
  <si>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</si>
  <si>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</si>
  <si>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</si>
  <si>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</si>
  <si>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</si>
  <si>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</si>
  <si>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</si>
  <si>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</si>
  <si>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</si>
  <si>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</si>
  <si>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</si>
  <si>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</si>
  <si>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</si>
  <si>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</si>
  <si>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</si>
  <si>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</si>
  <si>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</si>
  <si>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</si>
  <si>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</si>
  <si>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</si>
  <si>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</si>
  <si>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</si>
  <si>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</si>
  <si>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</si>
  <si>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</si>
  <si>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</si>
  <si>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</si>
  <si>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</si>
  <si>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</si>
  <si>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</si>
  <si>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</si>
  <si>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</si>
  <si>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</si>
  <si>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</si>
  <si>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</si>
  <si>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</si>
  <si>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</si>
  <si>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</si>
  <si>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</si>
  <si>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</si>
  <si>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</si>
  <si>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</si>
  <si>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</si>
  <si>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</si>
  <si>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</si>
  <si>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</si>
  <si>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</si>
  <si>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</si>
  <si>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</si>
  <si>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</si>
  <si>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</si>
  <si>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</si>
  <si>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</si>
  <si>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</si>
  <si>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</si>
  <si>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</si>
  <si>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</si>
  <si>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</si>
  <si>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</si>
  <si>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</si>
  <si>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</si>
  <si>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</si>
  <si>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</si>
  <si>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</si>
  <si>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</si>
  <si>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</si>
  <si>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</si>
  <si>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</si>
  <si>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</si>
  <si>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</si>
  <si>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</si>
  <si>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</si>
  <si>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</si>
  <si>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</si>
  <si>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</si>
  <si>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</si>
  <si>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</si>
  <si>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</si>
  <si>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</si>
  <si>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</si>
  <si>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</si>
  <si>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</si>
  <si>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</si>
  <si>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</si>
  <si>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</si>
  <si>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</si>
  <si>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</si>
  <si>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</si>
  <si>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</si>
  <si>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</si>
  <si>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</si>
  <si>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</si>
  <si>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</si>
  <si>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</si>
  <si>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</si>
  <si>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</si>
  <si>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</si>
  <si>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</si>
  <si>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</si>
  <si>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</si>
  <si>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</si>
  <si>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</si>
  <si>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</si>
  <si>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</si>
  <si>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</si>
  <si>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</si>
  <si>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</si>
  <si>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</si>
  <si>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</si>
  <si>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</si>
  <si>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</si>
  <si>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</si>
  <si>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</si>
  <si>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</si>
  <si>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</si>
  <si>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</si>
  <si>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</si>
  <si>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</si>
  <si>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</si>
  <si>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</si>
  <si>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</si>
  <si>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</si>
  <si>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</si>
  <si>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</si>
  <si>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</si>
  <si>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</si>
  <si>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</si>
  <si>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</si>
  <si>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</si>
  <si>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</si>
  <si>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</si>
  <si>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</si>
  <si>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</si>
  <si>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</si>
  <si>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</si>
  <si>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</si>
  <si>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</si>
  <si>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</si>
  <si>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</si>
  <si>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</si>
  <si>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</si>
  <si>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</si>
  <si>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</si>
  <si>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</si>
  <si>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</si>
  <si>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</si>
  <si>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</si>
  <si>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</si>
  <si>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</si>
  <si>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</si>
  <si>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</si>
  <si>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</si>
  <si>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</si>
  <si>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</si>
  <si>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</si>
  <si>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</si>
  <si>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</si>
  <si>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</si>
  <si>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</si>
  <si>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</si>
  <si>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</si>
  <si>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</si>
  <si>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</si>
  <si>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</si>
  <si>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</si>
  <si>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</si>
  <si>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</si>
  <si>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</si>
  <si>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</si>
  <si>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</si>
  <si>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</si>
  <si>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</si>
  <si>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</si>
  <si>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</si>
  <si>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</si>
  <si>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</si>
  <si>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</si>
  <si>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</si>
  <si>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</si>
  <si>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</si>
  <si>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</si>
  <si>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</si>
  <si>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</si>
  <si>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</si>
  <si>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</si>
  <si>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</si>
  <si>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</si>
  <si>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</si>
  <si>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</si>
  <si>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</si>
  <si>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</si>
  <si>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</si>
  <si>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</si>
  <si>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</si>
  <si>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</si>
  <si>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</si>
  <si>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</si>
  <si>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</si>
  <si>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</si>
  <si>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</si>
  <si>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</si>
  <si>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</si>
  <si>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</si>
  <si>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</si>
  <si>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</si>
  <si>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</si>
  <si>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</si>
  <si>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</si>
  <si>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</si>
  <si>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</si>
  <si>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</si>
  <si>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</si>
  <si>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</si>
  <si>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</si>
  <si>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</si>
  <si>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</si>
  <si>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</si>
  <si>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</si>
  <si>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</si>
  <si>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</si>
  <si>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</si>
  <si>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</si>
  <si>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</si>
  <si>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</si>
  <si>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</si>
  <si>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</si>
  <si>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</si>
  <si>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</si>
  <si>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</si>
  <si>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</si>
  <si>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</si>
  <si>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</si>
  <si>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</si>
  <si>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</si>
  <si>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</si>
  <si>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</si>
  <si>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</si>
  <si>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</si>
  <si>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</si>
  <si>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</si>
  <si>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</si>
  <si>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</si>
  <si>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</si>
  <si>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</si>
  <si>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</si>
  <si>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</si>
  <si>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</si>
  <si>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</si>
  <si>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</si>
  <si>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</si>
  <si>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</si>
  <si>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</si>
  <si>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</si>
  <si>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</si>
  <si>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</si>
  <si>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</si>
  <si>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</si>
  <si>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</si>
  <si>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</si>
  <si>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</si>
  <si>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</si>
  <si>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</si>
  <si>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</si>
  <si>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</si>
  <si>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</si>
  <si>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</si>
  <si>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</si>
  <si>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</si>
  <si>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</si>
  <si>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</si>
  <si>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</si>
  <si>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</si>
  <si>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</si>
  <si>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</si>
  <si>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</si>
  <si>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</si>
  <si>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</si>
  <si>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</si>
  <si>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</si>
  <si>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</si>
  <si>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</si>
  <si>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</si>
  <si>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</si>
  <si>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</si>
  <si>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</si>
  <si>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</si>
  <si>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</si>
  <si>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</si>
  <si>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</si>
  <si>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</si>
  <si>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</si>
  <si>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</si>
  <si>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</si>
  <si>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</si>
  <si>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</si>
  <si>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</si>
  <si>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</si>
  <si>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</si>
  <si>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</si>
  <si>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</si>
  <si>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</si>
  <si>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</si>
  <si>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</si>
  <si>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</si>
  <si>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</si>
  <si>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</si>
  <si>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</si>
  <si>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</si>
  <si>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</si>
  <si>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</si>
  <si>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</si>
  <si>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</si>
  <si>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</si>
  <si>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</si>
  <si>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</si>
  <si>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</si>
  <si>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</si>
  <si>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</si>
  <si>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</si>
  <si>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</si>
  <si>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</si>
  <si>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</si>
  <si>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</si>
  <si>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</si>
  <si>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</si>
  <si>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</si>
  <si>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</si>
  <si>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</si>
  <si>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</si>
  <si>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</si>
  <si>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</si>
  <si>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</si>
  <si>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</si>
  <si>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</si>
  <si>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</si>
  <si>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</si>
  <si>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</si>
  <si>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</si>
  <si>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</si>
  <si>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</si>
  <si>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</si>
  <si>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</si>
  <si>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</si>
  <si>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</si>
  <si>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</si>
  <si>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</si>
  <si>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</si>
  <si>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</si>
  <si>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</si>
  <si>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</si>
  <si>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</si>
  <si>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</si>
  <si>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</si>
  <si>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</si>
  <si>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</si>
  <si>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</si>
  <si>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</si>
  <si>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</si>
  <si>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</si>
  <si>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</si>
  <si>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</si>
  <si>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</si>
  <si>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</si>
  <si>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</si>
  <si>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</si>
  <si>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</si>
  <si>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</si>
  <si>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</si>
  <si>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</si>
  <si>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</si>
  <si>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</si>
  <si>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</si>
  <si>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</si>
  <si>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</si>
  <si>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</si>
  <si>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</si>
  <si>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</si>
  <si>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</si>
  <si>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</si>
  <si>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</si>
  <si>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</si>
  <si>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</si>
  <si>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</si>
  <si>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</si>
  <si>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</si>
  <si>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</si>
  <si>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</si>
  <si>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</si>
  <si>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</si>
  <si>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</si>
  <si>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</si>
  <si>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</si>
  <si>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</si>
  <si>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</si>
  <si>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</si>
  <si>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</si>
  <si>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</si>
  <si>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</si>
  <si>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</si>
  <si>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</si>
  <si>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</si>
  <si>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</si>
  <si>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</si>
  <si>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</si>
  <si>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</si>
  <si>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</si>
  <si>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</si>
  <si>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</si>
  <si>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</si>
  <si>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</si>
  <si>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</si>
  <si>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</si>
  <si>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</si>
  <si>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</si>
  <si>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</si>
  <si>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</si>
  <si>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</si>
  <si>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</si>
  <si>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</si>
  <si>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</si>
  <si>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</si>
  <si>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</si>
  <si>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</si>
  <si>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</si>
  <si>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</si>
  <si>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</si>
  <si>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</si>
  <si>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</si>
  <si>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</si>
  <si>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</si>
  <si>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</si>
  <si>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</si>
  <si>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</si>
  <si>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</si>
  <si>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</si>
  <si>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</si>
  <si>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</si>
  <si>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</si>
  <si>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</si>
  <si>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</si>
  <si>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</si>
  <si>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</si>
  <si>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</si>
  <si>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</si>
  <si>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</si>
  <si>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</si>
  <si>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</si>
  <si>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</si>
  <si>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</si>
  <si>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</si>
  <si>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</si>
  <si>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</si>
  <si>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</si>
  <si>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</si>
  <si>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</si>
  <si>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</si>
  <si>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</si>
  <si>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</si>
  <si>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</si>
  <si>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</si>
  <si>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</si>
  <si>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</si>
  <si>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</si>
  <si>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</si>
  <si>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</si>
  <si>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</si>
  <si>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</si>
  <si>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</si>
  <si>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</si>
  <si>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</si>
  <si>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</si>
  <si>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</si>
  <si>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</si>
  <si>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</si>
  <si>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</si>
  <si>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</si>
  <si>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</si>
  <si>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</si>
  <si>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</si>
  <si>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</si>
  <si>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</si>
  <si>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</si>
  <si>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</si>
  <si>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</si>
  <si>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</si>
  <si>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</si>
  <si>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</si>
  <si>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</si>
  <si>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</si>
  <si>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</si>
  <si>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</si>
  <si>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</si>
  <si>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</si>
  <si>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</si>
  <si>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</si>
  <si>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</si>
  <si>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</si>
  <si>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</si>
  <si>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</si>
  <si>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</si>
  <si>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</si>
  <si>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</si>
  <si>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</si>
  <si>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</si>
  <si>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</si>
  <si>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</si>
  <si>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</si>
  <si>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</si>
  <si>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</si>
  <si>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</si>
  <si>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</si>
  <si>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</si>
  <si>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</si>
  <si>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</si>
  <si>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</si>
  <si>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</si>
  <si>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</si>
  <si>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</si>
  <si>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</si>
  <si>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</si>
  <si>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</si>
  <si>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</si>
  <si>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</si>
  <si>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</si>
  <si>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</si>
  <si>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</si>
  <si>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</si>
  <si>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</si>
  <si>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</si>
  <si>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</si>
  <si>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</si>
  <si>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</si>
  <si>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</si>
  <si>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</si>
  <si>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</si>
  <si>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</si>
  <si>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</si>
  <si>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</si>
  <si>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</si>
  <si>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</si>
  <si>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</si>
  <si>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</si>
  <si>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</si>
  <si>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</si>
  <si>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</si>
  <si>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</si>
  <si>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</si>
  <si>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</si>
  <si>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</si>
  <si>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</si>
  <si>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</si>
  <si>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</si>
  <si>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</si>
  <si>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</si>
  <si>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</si>
  <si>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</si>
  <si>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</si>
  <si>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</si>
  <si>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</si>
  <si>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</si>
  <si>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</si>
  <si>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</si>
  <si>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</si>
  <si>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</si>
  <si>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</si>
  <si>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</si>
  <si>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</si>
  <si>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</si>
  <si>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</si>
  <si>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</si>
  <si>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</si>
  <si>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</si>
  <si>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</si>
  <si>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</si>
  <si>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</si>
  <si>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</si>
  <si>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</si>
  <si>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</si>
  <si>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</si>
  <si>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</si>
  <si>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</si>
  <si>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</si>
  <si>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</si>
  <si>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</si>
  <si>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</si>
  <si>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</si>
  <si>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</si>
  <si>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</si>
  <si>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</si>
  <si>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</si>
  <si>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</si>
  <si>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</si>
  <si>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</si>
  <si>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</si>
  <si>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</si>
  <si>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</si>
  <si>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</si>
  <si>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</si>
  <si>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</si>
  <si>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</si>
  <si>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</si>
  <si>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</si>
  <si>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</si>
  <si>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</si>
  <si>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</si>
  <si>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</si>
  <si>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</si>
  <si>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</si>
  <si>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</si>
  <si>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</si>
  <si>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</si>
  <si>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</si>
  <si>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</si>
  <si>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</si>
  <si>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</si>
  <si>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</si>
  <si>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</si>
  <si>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</si>
  <si>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</si>
  <si>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</si>
  <si>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</si>
  <si>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</si>
  <si>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</si>
  <si>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</si>
  <si>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</si>
  <si>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</si>
  <si>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</si>
  <si>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</si>
  <si>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</si>
  <si>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</si>
  <si>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</si>
  <si>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</si>
  <si>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</si>
  <si>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</si>
  <si>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</si>
  <si>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</si>
  <si>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</si>
  <si>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</si>
  <si>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</si>
  <si>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</si>
  <si>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</si>
  <si>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</si>
  <si>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</si>
  <si>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</si>
  <si>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</si>
  <si>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</si>
  <si>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</si>
  <si>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</si>
  <si>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</si>
  <si>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</si>
  <si>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</si>
  <si>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</si>
  <si>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</si>
  <si>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</si>
  <si>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</si>
  <si>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</si>
  <si>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</si>
  <si>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</si>
  <si>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</si>
  <si>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</si>
  <si>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</si>
  <si>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</si>
  <si>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</si>
  <si>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</si>
  <si>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</si>
  <si>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</si>
  <si>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</si>
  <si>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</si>
  <si>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</si>
  <si>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</si>
  <si>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</si>
  <si>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</si>
  <si>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</si>
  <si>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</si>
  <si>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</si>
  <si>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</si>
  <si>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</si>
  <si>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</si>
  <si>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</si>
  <si>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</si>
  <si>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</si>
  <si>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</si>
  <si>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</si>
  <si>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</si>
  <si>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</si>
  <si>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</si>
  <si>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</si>
  <si>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</si>
  <si>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</si>
  <si>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</si>
  <si>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</si>
  <si>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</si>
  <si>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</si>
  <si>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</si>
  <si>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</si>
  <si>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</si>
  <si>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</si>
  <si>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</si>
  <si>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</si>
  <si>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</si>
  <si>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</si>
  <si>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</si>
  <si>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</si>
  <si>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</si>
  <si>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</si>
  <si>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</si>
  <si>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</si>
  <si>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</si>
  <si>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</si>
  <si>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</si>
  <si>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</si>
  <si>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</si>
  <si>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</si>
  <si>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</si>
  <si>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</si>
  <si>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</si>
  <si>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</si>
  <si>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</si>
  <si>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</si>
  <si>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</si>
  <si>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</si>
  <si>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</si>
  <si>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</si>
  <si>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</si>
  <si>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</si>
  <si>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</si>
  <si>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</si>
  <si>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</si>
  <si>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</si>
  <si>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</si>
  <si>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</si>
  <si>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</si>
  <si>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</si>
  <si>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</si>
  <si>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</si>
  <si>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</si>
  <si>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</si>
  <si>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</si>
  <si>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</si>
  <si>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</si>
  <si>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</si>
  <si>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</si>
  <si>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</si>
  <si>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</si>
  <si>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</si>
  <si>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</si>
  <si>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</si>
  <si>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</si>
  <si>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</si>
  <si>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</si>
  <si>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</si>
  <si>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</si>
  <si>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</si>
  <si>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</si>
  <si>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</si>
  <si>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</si>
  <si>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</si>
  <si>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</si>
  <si>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</si>
  <si>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</si>
  <si>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</si>
  <si>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</si>
  <si>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</si>
  <si>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</si>
  <si>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</si>
  <si>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</si>
  <si>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</si>
  <si>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</si>
  <si>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</si>
  <si>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</si>
  <si>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</si>
  <si>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</si>
  <si>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</si>
  <si>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</si>
  <si>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</si>
  <si>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</si>
  <si>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</si>
  <si>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</si>
  <si>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</si>
  <si>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</si>
  <si>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</si>
  <si>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</si>
  <si>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</si>
  <si>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</si>
  <si>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</si>
  <si>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</si>
  <si>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</si>
  <si>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</si>
  <si>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</si>
  <si>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</si>
  <si>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</si>
  <si>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</si>
  <si>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</si>
  <si>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</si>
  <si>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</si>
  <si>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</si>
  <si>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</si>
  <si>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</si>
  <si>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</si>
  <si>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</si>
  <si>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</si>
  <si>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</si>
  <si>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</si>
  <si>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</si>
  <si>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</si>
  <si>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</si>
  <si>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</si>
  <si>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</si>
  <si>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</si>
  <si>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</si>
  <si>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</si>
  <si>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</si>
  <si>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</si>
  <si>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</si>
  <si>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</si>
  <si>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</si>
  <si>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</si>
  <si>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</si>
  <si>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</si>
  <si>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</si>
  <si>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</si>
  <si>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</si>
  <si>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</si>
  <si>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</si>
  <si>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</si>
  <si>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</si>
  <si>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</si>
  <si>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</si>
  <si>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</si>
  <si>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</si>
  <si>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</si>
  <si>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</si>
  <si>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</si>
  <si>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</si>
  <si>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</si>
  <si>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</si>
  <si>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</si>
  <si>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</si>
  <si>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</si>
  <si>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</si>
  <si>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</si>
  <si>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</si>
  <si>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</si>
  <si>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</si>
  <si>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</si>
  <si>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</si>
  <si>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</si>
  <si>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</si>
  <si>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</si>
  <si>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</si>
  <si>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</si>
  <si>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</si>
  <si>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</si>
  <si>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</si>
  <si>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</si>
  <si>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</si>
  <si>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</si>
  <si>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</si>
  <si>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</si>
  <si>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</si>
  <si>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</si>
  <si>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</si>
  <si>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</si>
  <si>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</si>
  <si>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</si>
  <si>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</si>
  <si>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</si>
  <si>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</si>
  <si>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</si>
  <si>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</si>
  <si>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</si>
  <si>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</si>
  <si>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</si>
  <si>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</si>
  <si>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</si>
  <si>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</si>
  <si>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</si>
  <si>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</si>
  <si>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</si>
  <si>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</si>
  <si>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</si>
  <si>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</si>
  <si>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</si>
  <si>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</si>
  <si>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</si>
  <si>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</si>
  <si>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</si>
  <si>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</si>
  <si>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</si>
  <si>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</si>
  <si>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</si>
  <si>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</si>
  <si>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</si>
  <si>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</si>
  <si>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</si>
  <si>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</si>
  <si>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</si>
  <si>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</si>
  <si>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</si>
  <si>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</si>
  <si>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</si>
  <si>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</si>
  <si>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</si>
  <si>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</si>
  <si>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</si>
  <si>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</si>
  <si>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</si>
  <si>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</si>
  <si>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</si>
  <si>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</si>
  <si>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</si>
  <si>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</si>
  <si>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</si>
  <si>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</si>
  <si>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</si>
  <si>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</si>
  <si>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</si>
  <si>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</si>
  <si>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</si>
  <si>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</si>
  <si>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</si>
  <si>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</si>
  <si>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</si>
  <si>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</si>
  <si>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</si>
  <si>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</si>
  <si>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</si>
  <si>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</si>
  <si>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</si>
  <si>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</si>
  <si>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</si>
  <si>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</si>
  <si>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</si>
  <si>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</si>
  <si>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</si>
  <si>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</si>
  <si>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</si>
  <si>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</si>
  <si>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</si>
  <si>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</si>
  <si>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</si>
  <si>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</si>
  <si>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</si>
  <si>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</si>
  <si>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</si>
  <si>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</si>
  <si>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</si>
  <si>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</si>
  <si>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</si>
  <si>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</si>
  <si>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</si>
  <si>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</si>
  <si>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</si>
  <si>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</si>
  <si>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</si>
  <si>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</si>
  <si>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</si>
  <si>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</si>
  <si>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</si>
  <si>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</si>
  <si>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</si>
  <si>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</si>
  <si>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</si>
  <si>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</si>
  <si>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</si>
  <si>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</si>
  <si>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</si>
  <si>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</si>
  <si>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</si>
  <si>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</si>
  <si>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</si>
  <si>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</si>
  <si>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</si>
  <si>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</si>
  <si>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</si>
  <si>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</si>
  <si>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</si>
  <si>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</si>
  <si>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</si>
  <si>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</si>
  <si>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</si>
  <si>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</si>
  <si>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</si>
  <si>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</si>
  <si>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</si>
  <si>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</si>
  <si>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</si>
  <si>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</si>
  <si>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</si>
  <si>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</si>
  <si>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</si>
  <si>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</si>
  <si>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</si>
  <si>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</si>
  <si>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</si>
  <si>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</si>
  <si>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</si>
  <si>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</si>
  <si>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</si>
  <si>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</si>
  <si>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</si>
  <si>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</si>
  <si>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</si>
  <si>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</si>
  <si>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</si>
  <si>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</si>
  <si>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</si>
  <si>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</si>
  <si>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</si>
  <si>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</si>
  <si>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</si>
  <si>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</si>
  <si>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</si>
  <si>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</si>
  <si>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</si>
  <si>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</si>
  <si>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</si>
  <si>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</si>
  <si>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</si>
  <si>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</si>
  <si>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</si>
  <si>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</si>
  <si>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</si>
  <si>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</si>
  <si>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</si>
  <si>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</si>
  <si>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</si>
  <si>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</si>
  <si>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</si>
  <si>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</si>
  <si>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</si>
  <si>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</si>
  <si>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</si>
  <si>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</si>
  <si>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</si>
  <si>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</si>
  <si>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</si>
  <si>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</si>
  <si>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</si>
  <si>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</si>
  <si>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</si>
  <si>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</si>
  <si>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</si>
  <si>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</si>
  <si>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</si>
  <si>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</si>
  <si>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</si>
  <si>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</si>
  <si>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</si>
  <si>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</si>
  <si>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</si>
  <si>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</si>
  <si>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</si>
  <si>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</si>
  <si>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</si>
  <si>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</si>
  <si>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</si>
  <si>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</si>
  <si>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</si>
  <si>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</si>
  <si>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</si>
  <si>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</si>
  <si>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</si>
  <si>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</si>
  <si>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</si>
  <si>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</si>
  <si>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</si>
  <si>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</si>
  <si>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</si>
  <si>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</si>
  <si>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</si>
  <si>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</si>
  <si>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</si>
  <si>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</si>
  <si>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</si>
  <si>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</si>
  <si>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</si>
  <si>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</si>
  <si>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</si>
  <si>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</si>
  <si>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</si>
  <si>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</si>
  <si>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</si>
  <si>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</si>
  <si>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</si>
  <si>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</si>
  <si>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</si>
  <si>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</si>
  <si>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</si>
  <si>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</si>
  <si>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</si>
  <si>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</si>
  <si>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</si>
  <si>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</si>
  <si>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</si>
  <si>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</si>
  <si>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</si>
  <si>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</si>
  <si>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</si>
  <si>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</si>
  <si>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</si>
  <si>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</si>
  <si>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</si>
  <si>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</si>
  <si>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</si>
  <si>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</si>
  <si>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</si>
  <si>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</si>
  <si>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</si>
  <si>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</si>
  <si>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</si>
  <si>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</si>
  <si>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</si>
  <si>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</si>
  <si>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</si>
  <si>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</si>
  <si>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</si>
  <si>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</si>
  <si>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</si>
  <si>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</si>
  <si>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</si>
  <si>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</si>
  <si>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</si>
  <si>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</si>
  <si>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</si>
  <si>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</si>
  <si>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</si>
  <si>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</si>
  <si>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</si>
  <si>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</si>
  <si>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</si>
  <si>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</si>
  <si>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</si>
  <si>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</si>
  <si>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</si>
  <si>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</si>
  <si>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</si>
  <si>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</si>
  <si>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</si>
  <si>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</si>
  <si>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</si>
  <si>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</si>
  <si>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</si>
  <si>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</si>
  <si>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</si>
  <si>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</si>
  <si>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</si>
  <si>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</si>
  <si>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</si>
  <si>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</si>
  <si>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</si>
  <si>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</si>
  <si>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</si>
  <si>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</si>
  <si>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</si>
  <si>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</si>
  <si>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</si>
  <si>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</si>
  <si>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</si>
  <si>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</si>
  <si>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</si>
  <si>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</si>
  <si>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</si>
  <si>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</si>
  <si>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</si>
  <si>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</si>
  <si>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</si>
  <si>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</si>
  <si>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</si>
  <si>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</si>
  <si>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</si>
  <si>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</si>
  <si>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</si>
  <si>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</si>
  <si>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</si>
  <si>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</si>
  <si>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</si>
  <si>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</si>
  <si>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</si>
  <si>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</si>
  <si>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</si>
  <si>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</si>
  <si>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</si>
  <si>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</si>
  <si>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</si>
  <si>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</si>
  <si>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</si>
  <si>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</si>
  <si>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</si>
  <si>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</si>
  <si>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</si>
  <si>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</si>
  <si>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</si>
  <si>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</si>
  <si>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</si>
  <si>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</si>
  <si>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</si>
  <si>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</si>
  <si>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</si>
  <si>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</si>
  <si>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</si>
  <si>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</si>
  <si>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</si>
  <si>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</si>
  <si>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</si>
  <si>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</si>
  <si>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</si>
  <si>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</si>
  <si>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</si>
  <si>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</si>
  <si>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</si>
  <si>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</si>
  <si>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</si>
  <si>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</si>
  <si>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</si>
  <si>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</si>
  <si>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</si>
  <si>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</si>
  <si>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</si>
  <si>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</si>
  <si>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</si>
  <si>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</si>
  <si>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</si>
  <si>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</si>
  <si>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</si>
  <si>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</si>
  <si>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</si>
  <si>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</si>
  <si>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</si>
  <si>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</si>
  <si>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</si>
  <si>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</si>
  <si>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</si>
  <si>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</si>
  <si>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</si>
  <si>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</si>
  <si>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</si>
  <si>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</si>
  <si>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</si>
  <si>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</si>
  <si>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</si>
  <si>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</si>
  <si>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</si>
  <si>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</si>
  <si>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</si>
  <si>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</si>
  <si>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</si>
  <si>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</si>
  <si>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</si>
  <si>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</si>
  <si>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</si>
  <si>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</si>
  <si>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</si>
  <si>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</si>
  <si>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</si>
  <si>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</si>
  <si>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</si>
  <si>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</si>
  <si>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</si>
  <si>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</si>
  <si>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</si>
  <si>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</si>
  <si>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</si>
  <si>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</si>
  <si>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</si>
  <si>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</si>
  <si>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</si>
  <si>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</si>
  <si>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</si>
  <si>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</si>
  <si>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</si>
  <si>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</si>
  <si>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</si>
  <si>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</si>
  <si>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</si>
  <si>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</si>
  <si>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</si>
  <si>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</si>
  <si>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</si>
  <si>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</si>
  <si>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</si>
  <si>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</si>
  <si>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</si>
  <si>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</si>
  <si>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</si>
  <si>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</si>
  <si>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</si>
  <si>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</si>
  <si>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</si>
  <si>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</si>
  <si>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</si>
  <si>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</si>
  <si>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</si>
  <si>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</si>
  <si>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</si>
  <si>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</si>
  <si>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</si>
  <si>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</si>
  <si>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</si>
  <si>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</si>
  <si>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</si>
  <si>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</si>
  <si>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</si>
  <si>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</si>
  <si>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</si>
  <si>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</si>
  <si>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</si>
  <si>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</si>
  <si>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</si>
  <si>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</si>
  <si>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</si>
  <si>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</si>
  <si>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</si>
  <si>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</si>
  <si>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</si>
  <si>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</si>
  <si>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</si>
  <si>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</si>
  <si>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</si>
  <si>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</si>
  <si>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</si>
  <si>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</si>
  <si>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</si>
  <si>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</si>
  <si>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</si>
  <si>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</si>
  <si>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</si>
  <si>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</si>
  <si>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</si>
  <si>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</si>
  <si>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</si>
  <si>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</si>
  <si>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</si>
  <si>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</si>
  <si>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</si>
  <si>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</si>
  <si>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</si>
  <si>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</si>
  <si>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</si>
  <si>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</si>
  <si>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</si>
  <si>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</si>
  <si>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</si>
  <si>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</si>
  <si>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</si>
  <si>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</si>
  <si>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</si>
  <si>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</si>
  <si>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</si>
  <si>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</si>
  <si>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</si>
  <si>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</si>
  <si>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</si>
  <si>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</si>
  <si>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</si>
  <si>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</si>
  <si>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</si>
  <si>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</si>
  <si>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</si>
  <si>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</si>
  <si>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</si>
  <si>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</si>
  <si>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</si>
  <si>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</si>
  <si>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</si>
  <si>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</si>
  <si>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</si>
  <si>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</si>
  <si>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</si>
  <si>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</si>
  <si>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</si>
  <si>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</si>
  <si>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</si>
  <si>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</si>
  <si>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</si>
  <si>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</si>
  <si>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</si>
  <si>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</si>
  <si>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</si>
  <si>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</si>
  <si>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</si>
  <si>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</si>
  <si>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</si>
  <si>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</si>
  <si>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</si>
  <si>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</si>
  <si>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</si>
  <si>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</si>
  <si>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</si>
  <si>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</si>
  <si>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</si>
  <si>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</si>
  <si>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</si>
  <si>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</si>
  <si>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</si>
  <si>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</si>
  <si>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</si>
  <si>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</si>
  <si>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</si>
  <si>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</si>
  <si>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</si>
  <si>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</si>
  <si>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</si>
  <si>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</si>
  <si>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</si>
  <si>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</si>
  <si>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</si>
  <si>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</si>
  <si>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</si>
  <si>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</si>
  <si>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</si>
  <si>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</si>
  <si>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</si>
  <si>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</si>
  <si>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</si>
  <si>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</si>
  <si>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</si>
  <si>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</si>
  <si>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</si>
  <si>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</si>
  <si>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</si>
  <si>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</si>
  <si>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</si>
  <si>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</si>
  <si>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</si>
  <si>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</si>
  <si>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</si>
  <si>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</si>
  <si>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</si>
  <si>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</si>
  <si>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</si>
  <si>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</si>
  <si>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</si>
  <si>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</si>
  <si>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</si>
  <si>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</si>
  <si>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</si>
  <si>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</si>
  <si>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</si>
  <si>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</si>
  <si>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</si>
  <si>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</si>
  <si>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</si>
  <si>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</si>
  <si>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</si>
  <si>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</si>
  <si>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</si>
  <si>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</si>
  <si>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</si>
  <si>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</si>
  <si>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</si>
  <si>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</si>
  <si>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</si>
  <si>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</si>
  <si>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</si>
  <si>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</si>
  <si>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</si>
  <si>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</si>
  <si>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</si>
  <si>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</si>
  <si>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</si>
  <si>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</si>
  <si>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</si>
  <si>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</si>
  <si>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</si>
  <si>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</si>
  <si>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</si>
  <si>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</si>
  <si>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</si>
  <si>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</si>
  <si>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</si>
  <si>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</si>
  <si>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</si>
  <si>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</si>
  <si>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</si>
  <si>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</si>
  <si>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</si>
  <si>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</si>
  <si>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</si>
  <si>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</si>
  <si>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</si>
  <si>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</si>
  <si>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</si>
  <si>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</si>
  <si>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</si>
  <si>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</si>
  <si>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</si>
  <si>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</si>
  <si>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</si>
  <si>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</si>
  <si>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</si>
  <si>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</si>
  <si>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</si>
  <si>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</si>
  <si>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</si>
  <si>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</si>
  <si>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</si>
  <si>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</si>
  <si>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</si>
  <si>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</si>
  <si>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</si>
  <si>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</si>
  <si>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</si>
  <si>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</si>
  <si>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</si>
  <si>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</si>
  <si>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</si>
  <si>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</si>
  <si>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</si>
  <si>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</si>
  <si>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</si>
  <si>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</si>
  <si>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</si>
  <si>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</si>
  <si>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</si>
  <si>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</si>
  <si>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</si>
  <si>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</si>
  <si>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</si>
  <si>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</si>
  <si>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</si>
  <si>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</si>
  <si>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</si>
  <si>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</si>
  <si>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</si>
  <si>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</si>
  <si>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</si>
  <si>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</si>
  <si>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</si>
  <si>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</si>
  <si>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</si>
  <si>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</si>
  <si>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</si>
  <si>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</si>
  <si>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</si>
  <si>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</si>
  <si>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</si>
  <si>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</si>
  <si>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</si>
  <si>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</si>
  <si>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</si>
  <si>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</si>
  <si>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</si>
  <si>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</si>
  <si>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</si>
  <si>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</si>
  <si>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</si>
  <si>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</si>
  <si>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</si>
  <si>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</si>
  <si>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</si>
  <si>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</si>
  <si>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</si>
  <si>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</si>
  <si>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</si>
  <si>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</si>
  <si>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</si>
  <si>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</si>
  <si>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</si>
  <si>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</si>
  <si>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</si>
  <si>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</si>
  <si>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</si>
  <si>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</si>
  <si>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</si>
  <si>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</si>
  <si>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</si>
  <si>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</si>
  <si>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</si>
  <si>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</si>
  <si>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</si>
  <si>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</si>
  <si>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</si>
  <si>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</si>
  <si>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</si>
  <si>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</si>
  <si>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</si>
  <si>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</si>
  <si>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</si>
  <si>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</si>
  <si>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</si>
  <si>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</si>
  <si>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</si>
  <si>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</si>
  <si>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</si>
  <si>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</si>
  <si>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</si>
  <si>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</si>
  <si>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</si>
  <si>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</si>
  <si>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</si>
  <si>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</si>
  <si>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</si>
  <si>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</si>
  <si>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</si>
  <si>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</si>
  <si>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</si>
  <si>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</si>
  <si>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</si>
  <si>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</si>
  <si>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</si>
  <si>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</si>
  <si>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</si>
  <si>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</si>
  <si>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</si>
  <si>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</si>
  <si>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</si>
  <si>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</si>
  <si>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</si>
  <si>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</si>
  <si>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</si>
  <si>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</si>
  <si>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</si>
  <si>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</si>
  <si>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</si>
  <si>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</si>
  <si>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</si>
  <si>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</si>
  <si>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</si>
  <si>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</si>
  <si>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</si>
  <si>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</si>
  <si>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</si>
  <si>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</si>
  <si>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</si>
  <si>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</si>
  <si>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</si>
  <si>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</si>
  <si>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</si>
  <si>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</si>
  <si>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</si>
  <si>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</si>
  <si>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</si>
  <si>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</si>
  <si>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</si>
  <si>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</si>
  <si>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</si>
  <si>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</si>
  <si>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</si>
  <si>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</si>
  <si>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</si>
  <si>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</si>
  <si>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</si>
  <si>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</si>
  <si>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</si>
  <si>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</si>
  <si>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</si>
  <si>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</si>
  <si>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</si>
  <si>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</si>
  <si>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</si>
  <si>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</si>
  <si>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</si>
  <si>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</si>
  <si>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</si>
  <si>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</si>
  <si>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</si>
  <si>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</si>
  <si>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</si>
  <si>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</si>
  <si>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</si>
  <si>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</si>
  <si>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</si>
  <si>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</si>
  <si>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</si>
  <si>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</si>
  <si>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</si>
  <si>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</si>
  <si>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</si>
  <si>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</si>
  <si>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</si>
  <si>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</si>
  <si>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</si>
  <si>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</si>
  <si>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</si>
  <si>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</si>
  <si>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</si>
  <si>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</si>
  <si>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</si>
  <si>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</si>
  <si>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</si>
  <si>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</si>
  <si>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</si>
  <si>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</si>
  <si>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</si>
  <si>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</si>
  <si>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</si>
  <si>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</si>
  <si>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</si>
  <si>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</si>
  <si>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</si>
  <si>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</si>
  <si>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</si>
  <si>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</si>
  <si>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</si>
  <si>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</si>
  <si>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</si>
  <si>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</si>
  <si>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</si>
  <si>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</si>
  <si>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</si>
  <si>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</si>
  <si>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</si>
  <si>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</si>
  <si>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</si>
  <si>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</si>
  <si>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</si>
  <si>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</si>
  <si>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</si>
  <si>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</si>
  <si>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</si>
  <si>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</si>
  <si>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</si>
  <si>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</si>
  <si>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</si>
  <si>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</si>
  <si>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</si>
  <si>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</si>
  <si>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</si>
  <si>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</si>
  <si>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</si>
  <si>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</si>
  <si>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</si>
  <si>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</si>
  <si>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</si>
  <si>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</si>
  <si>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</si>
  <si>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</si>
  <si>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</si>
  <si>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</si>
  <si>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</si>
  <si>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</si>
  <si>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</si>
  <si>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</si>
  <si>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</si>
  <si>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</si>
  <si>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</si>
  <si>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</si>
  <si>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</si>
  <si>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</si>
  <si>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</si>
  <si>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</si>
  <si>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</si>
  <si>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</si>
  <si>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</si>
  <si>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</si>
  <si>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</si>
  <si>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</si>
  <si>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</si>
  <si>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</si>
  <si>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</si>
  <si>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</si>
  <si>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</si>
  <si>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</si>
  <si>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</si>
  <si>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</si>
  <si>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</si>
  <si>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</si>
  <si>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</si>
  <si>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</si>
  <si>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</si>
  <si>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</si>
  <si>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</si>
  <si>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</si>
  <si>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</si>
  <si>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</si>
  <si>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</si>
  <si>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</si>
  <si>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</si>
  <si>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</si>
  <si>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</si>
  <si>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</si>
  <si>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</si>
  <si>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</si>
  <si>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</si>
  <si>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</si>
  <si>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</si>
  <si>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</si>
  <si>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</si>
  <si>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</si>
  <si>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</si>
  <si>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</si>
  <si>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</si>
  <si>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</si>
  <si>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</si>
  <si>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</si>
  <si>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</si>
  <si>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</si>
  <si>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</si>
  <si>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</si>
  <si>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</si>
  <si>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</si>
  <si>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</si>
  <si>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</si>
  <si>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</si>
  <si>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</si>
  <si>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</si>
  <si>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</si>
  <si>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</si>
  <si>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</si>
  <si>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</si>
  <si>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</si>
  <si>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</si>
  <si>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</si>
  <si>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</si>
  <si>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</si>
  <si>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</si>
  <si>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</si>
  <si>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</si>
  <si>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</si>
  <si>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</si>
  <si>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</si>
  <si>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</si>
  <si>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</si>
  <si>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</si>
  <si>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</si>
  <si>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</si>
  <si>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</si>
  <si>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</si>
  <si>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</si>
  <si>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</si>
  <si>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</si>
  <si>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</si>
  <si>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</si>
  <si>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</si>
  <si>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</si>
  <si>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</si>
  <si>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</si>
  <si>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</si>
  <si>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</si>
  <si>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</si>
  <si>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</si>
  <si>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</si>
  <si>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</si>
  <si>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</si>
  <si>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</si>
  <si>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</si>
  <si>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</si>
  <si>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</si>
  <si>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</si>
  <si>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</si>
  <si>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</si>
  <si>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</si>
  <si>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</si>
  <si>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</si>
  <si>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</si>
  <si>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</si>
  <si>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</si>
  <si>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</si>
  <si>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</si>
  <si>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</si>
  <si>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</si>
  <si>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</si>
  <si>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</si>
  <si>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</si>
  <si>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</si>
  <si>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</si>
  <si>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</si>
  <si>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</si>
  <si>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</si>
  <si>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</si>
  <si>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</si>
  <si>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</si>
  <si>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</si>
  <si>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</si>
  <si>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</si>
  <si>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</si>
  <si>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</si>
  <si>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</si>
  <si>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</si>
  <si>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</si>
  <si>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</si>
  <si>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</si>
  <si>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</si>
  <si>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</si>
  <si>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</si>
  <si>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</si>
  <si>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</si>
  <si>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</si>
  <si>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</si>
  <si>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</si>
  <si>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</si>
  <si>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</si>
  <si>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</si>
  <si>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</si>
  <si>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</si>
  <si>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</si>
  <si>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</si>
  <si>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</si>
  <si>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</si>
  <si>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</si>
  <si>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</si>
  <si>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</si>
  <si>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</si>
  <si>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</si>
  <si>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</si>
  <si>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</si>
  <si>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</si>
  <si>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</si>
  <si>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</si>
  <si>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</si>
  <si>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</si>
  <si>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</si>
  <si>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</si>
  <si>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</si>
  <si>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</si>
  <si>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</si>
  <si>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</si>
  <si>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</si>
  <si>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</si>
  <si>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</si>
  <si>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</si>
  <si>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</si>
  <si>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</si>
  <si>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</si>
  <si>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</si>
  <si>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</si>
  <si>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</si>
  <si>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</si>
  <si>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</si>
  <si>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</si>
  <si>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</si>
  <si>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</si>
  <si>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</si>
  <si>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</si>
  <si>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</si>
  <si>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</si>
  <si>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</si>
  <si>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</si>
  <si>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</si>
  <si>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</si>
  <si>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</si>
  <si>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</si>
  <si>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</si>
  <si>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</si>
  <si>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</si>
  <si>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</si>
  <si>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</si>
  <si>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</si>
  <si>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</si>
  <si>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</si>
  <si>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</si>
  <si>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</si>
  <si>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</si>
  <si>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</si>
  <si>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</si>
  <si>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</si>
  <si>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</si>
  <si>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</si>
  <si>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</si>
  <si>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</si>
  <si>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</si>
  <si>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</si>
  <si>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</si>
  <si>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</si>
  <si>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</si>
  <si>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</si>
  <si>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</si>
  <si>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</si>
  <si>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</si>
  <si>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</si>
  <si>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</si>
  <si>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</si>
  <si>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</si>
  <si>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</si>
  <si>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</si>
  <si>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</si>
  <si>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</si>
  <si>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</si>
  <si>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</si>
  <si>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</si>
  <si>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</si>
  <si>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</si>
  <si>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</si>
  <si>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</si>
  <si>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</si>
  <si>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</si>
  <si>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</si>
  <si>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</si>
  <si>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</si>
  <si>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</si>
  <si>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</si>
  <si>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</si>
  <si>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</si>
  <si>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</si>
  <si>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</si>
  <si>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</si>
  <si>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</si>
  <si>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</si>
  <si>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</si>
  <si>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</si>
  <si>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</si>
  <si>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</si>
  <si>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</si>
  <si>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</si>
  <si>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</si>
  <si>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</si>
  <si>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</si>
  <si>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</si>
  <si>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</si>
  <si>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</si>
  <si>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</si>
  <si>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</si>
  <si>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</si>
  <si>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</si>
  <si>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</si>
  <si>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</si>
  <si>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</si>
  <si>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</si>
  <si>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</si>
  <si>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</si>
  <si>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</si>
  <si>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</si>
  <si>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</si>
  <si>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</si>
  <si>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</si>
  <si>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</si>
  <si>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</si>
  <si>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</si>
  <si>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</si>
  <si>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</si>
  <si>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</si>
  <si>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</si>
  <si>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</si>
  <si>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</si>
  <si>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</si>
  <si>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</si>
  <si>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</si>
  <si>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</si>
  <si>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</si>
  <si>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</si>
  <si>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</si>
  <si>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</si>
  <si>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</si>
  <si>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</si>
  <si>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</si>
  <si>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</si>
  <si>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</si>
  <si>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</si>
  <si>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</si>
  <si>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</si>
  <si>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</si>
  <si>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</si>
  <si>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</si>
  <si>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</si>
  <si>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</si>
  <si>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</si>
  <si>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</si>
  <si>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</si>
  <si>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</si>
  <si>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</si>
  <si>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</si>
  <si>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</si>
  <si>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</si>
  <si>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</si>
  <si>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</si>
  <si>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</si>
  <si>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</si>
  <si>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</si>
  <si>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</si>
  <si>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</si>
  <si>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</si>
  <si>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</si>
  <si>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</si>
  <si>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</si>
  <si>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</si>
  <si>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</si>
  <si>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</si>
  <si>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</si>
  <si>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</si>
  <si>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</si>
  <si>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</si>
  <si>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</si>
  <si>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</si>
  <si>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</si>
  <si>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</si>
  <si>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</si>
  <si>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</si>
  <si>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</si>
  <si>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</si>
  <si>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</si>
  <si>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</si>
  <si>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</si>
  <si>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</si>
  <si>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</si>
  <si>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</si>
  <si>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</si>
  <si>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</si>
  <si>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</si>
  <si>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</si>
  <si>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</si>
  <si>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</si>
  <si>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</si>
  <si>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</si>
  <si>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</si>
  <si>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</si>
  <si>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</si>
  <si>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</si>
  <si>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</si>
  <si>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</si>
  <si>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</si>
  <si>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</si>
  <si>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</si>
  <si>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</si>
  <si>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</si>
  <si>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</si>
  <si>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</si>
  <si>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</si>
  <si>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</si>
  <si>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</si>
  <si>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</si>
  <si>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</si>
  <si>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</si>
  <si>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</si>
  <si>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</si>
  <si>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</si>
  <si>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</si>
  <si>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</si>
  <si>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</si>
  <si>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</si>
  <si>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</si>
  <si>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</si>
  <si>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</si>
  <si>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</si>
  <si>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</si>
  <si>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</si>
  <si>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</si>
  <si>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</si>
  <si>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</si>
  <si>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</si>
  <si>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</si>
  <si>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</si>
  <si>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</si>
  <si>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</si>
  <si>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</si>
  <si>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</si>
  <si>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</si>
  <si>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</si>
  <si>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</si>
  <si>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</si>
  <si>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</si>
  <si>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</si>
  <si>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</si>
  <si>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</si>
  <si>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</si>
  <si>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</si>
  <si>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</si>
  <si>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</si>
  <si>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</si>
  <si>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</si>
  <si>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</si>
  <si>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</si>
  <si>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</si>
  <si>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</si>
  <si>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</si>
  <si>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</si>
  <si>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</si>
  <si>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</si>
  <si>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</si>
  <si>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</si>
  <si>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</si>
  <si>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</si>
  <si>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</si>
  <si>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</si>
  <si>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</si>
  <si>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</si>
  <si>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</si>
  <si>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</si>
  <si>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</si>
  <si>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</si>
  <si>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</si>
  <si>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</si>
  <si>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</si>
  <si>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</si>
  <si>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</si>
  <si>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</si>
  <si>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</si>
  <si>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</si>
  <si>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</si>
  <si>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</si>
  <si>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</si>
  <si>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</si>
  <si>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</si>
  <si>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</si>
  <si>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</si>
  <si>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</si>
  <si>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</si>
  <si>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</si>
  <si>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</si>
  <si>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</si>
  <si>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</si>
  <si>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</si>
  <si>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</si>
  <si>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</si>
  <si>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</si>
  <si>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</si>
  <si>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</si>
  <si>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</si>
  <si>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</si>
  <si>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</si>
  <si>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</si>
  <si>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</si>
  <si>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</si>
  <si>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</si>
  <si>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</si>
  <si>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</si>
  <si>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</si>
  <si>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</si>
  <si>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</si>
  <si>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</si>
  <si>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</si>
  <si>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</si>
  <si>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</si>
  <si>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</si>
  <si>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</si>
  <si>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</si>
  <si>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</si>
  <si>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</si>
  <si>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</si>
  <si>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</si>
  <si>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</si>
  <si>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</si>
  <si>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</si>
  <si>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</si>
  <si>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</si>
  <si>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</si>
  <si>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</si>
  <si>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</si>
  <si>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</si>
  <si>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</si>
  <si>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</si>
  <si>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</si>
  <si>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</si>
  <si>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</si>
  <si>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</si>
  <si>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</si>
  <si>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</si>
  <si>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</si>
  <si>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</si>
  <si>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</si>
  <si>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</si>
  <si>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</si>
  <si>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</si>
  <si>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</si>
  <si>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</si>
  <si>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</si>
  <si>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</si>
  <si>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</si>
  <si>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</si>
  <si>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</si>
  <si>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</si>
  <si>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</si>
  <si>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</si>
  <si>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</si>
  <si>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</si>
  <si>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</si>
  <si>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</si>
  <si>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</si>
  <si>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</si>
  <si>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</si>
  <si>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</si>
  <si>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</si>
  <si>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</si>
  <si>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</si>
  <si>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</si>
  <si>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</si>
  <si>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</si>
  <si>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</si>
  <si>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</si>
  <si>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</si>
  <si>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</si>
  <si>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</si>
  <si>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</si>
  <si>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</si>
  <si>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</si>
  <si>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</si>
  <si>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</si>
  <si>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</si>
  <si>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</si>
  <si>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</si>
  <si>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</si>
  <si>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</si>
  <si>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</si>
  <si>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</si>
  <si>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</si>
  <si>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</si>
  <si>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</si>
  <si>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</si>
  <si>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</si>
  <si>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</si>
  <si>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</si>
  <si>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</si>
  <si>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</si>
  <si>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</si>
  <si>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</si>
  <si>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</si>
  <si>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</si>
  <si>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</si>
  <si>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</si>
  <si>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</si>
  <si>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</si>
  <si>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</si>
  <si>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</si>
  <si>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</si>
  <si>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</si>
  <si>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</si>
  <si>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</si>
  <si>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</si>
  <si>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</si>
  <si>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</si>
  <si>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</si>
  <si>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</si>
  <si>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</si>
  <si>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</si>
  <si>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</si>
  <si>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</si>
  <si>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</si>
  <si>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</si>
  <si>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</si>
  <si>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</si>
  <si>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</si>
  <si>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</si>
  <si>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</si>
  <si>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</si>
  <si>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</si>
  <si>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</si>
  <si>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</si>
  <si>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</si>
  <si>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</si>
  <si>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</si>
  <si>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</si>
  <si>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</si>
  <si>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</si>
  <si>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</si>
  <si>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</si>
  <si>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</si>
  <si>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</si>
  <si>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</si>
  <si>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</si>
  <si>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</si>
  <si>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</si>
  <si>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</si>
  <si>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</si>
  <si>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</si>
  <si>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</si>
  <si>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</si>
  <si>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</si>
  <si>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</si>
  <si>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</si>
  <si>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</si>
  <si>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</si>
  <si>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</si>
  <si>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</si>
  <si>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</si>
  <si>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</si>
  <si>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</si>
  <si>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</si>
  <si>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</si>
  <si>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</si>
  <si>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</si>
  <si>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</si>
  <si>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</si>
  <si>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</si>
  <si>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</si>
  <si>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</si>
  <si>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</si>
  <si>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</si>
  <si>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</si>
  <si>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</si>
  <si>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</si>
  <si>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</si>
  <si>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</si>
  <si>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</si>
  <si>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</si>
  <si>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</si>
  <si>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</si>
  <si>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</si>
  <si>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</si>
  <si>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</si>
  <si>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</si>
  <si>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</si>
  <si>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</si>
  <si>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</si>
  <si>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</si>
  <si>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</si>
  <si>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</si>
  <si>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</si>
  <si>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</si>
  <si>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</si>
  <si>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</si>
  <si>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</si>
  <si>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</si>
  <si>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</si>
  <si>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</si>
  <si>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</si>
  <si>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</si>
  <si>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</si>
  <si>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</si>
  <si>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</si>
  <si>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</si>
  <si>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</si>
  <si>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</si>
  <si>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</si>
  <si>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</si>
  <si>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</si>
  <si>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</si>
  <si>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</si>
  <si>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</si>
  <si>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</si>
  <si>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</si>
  <si>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</si>
  <si>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</si>
  <si>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</si>
  <si>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</si>
  <si>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</si>
  <si>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</si>
  <si>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</si>
  <si>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</si>
  <si>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</si>
  <si>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</si>
  <si>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</si>
  <si>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</si>
  <si>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</si>
  <si>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</si>
  <si>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</si>
  <si>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</si>
  <si>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</si>
  <si>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</si>
  <si>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</si>
  <si>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</si>
  <si>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</si>
  <si>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</si>
  <si>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</si>
  <si>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</si>
  <si>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</si>
  <si>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</si>
  <si>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</si>
  <si>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</si>
  <si>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</si>
  <si>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</si>
  <si>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</si>
  <si>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</si>
  <si>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</si>
  <si>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</si>
  <si>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</si>
  <si>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</si>
  <si>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</si>
  <si>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</si>
  <si>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</si>
  <si>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</si>
  <si>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</si>
  <si>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</si>
  <si>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</si>
  <si>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</si>
  <si>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</si>
  <si>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</si>
  <si>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</si>
  <si>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</si>
  <si>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</si>
  <si>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</si>
  <si>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</si>
  <si>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</si>
  <si>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</si>
  <si>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</si>
  <si>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</si>
  <si>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</si>
  <si>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</si>
  <si>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</si>
  <si>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</si>
  <si>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</si>
  <si>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</si>
  <si>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</si>
  <si>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</si>
  <si>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</si>
  <si>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</si>
  <si>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</si>
  <si>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</si>
  <si>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</si>
  <si>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</si>
  <si>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</si>
  <si>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</si>
  <si>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</si>
  <si>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</si>
  <si>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</si>
  <si>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</si>
  <si>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</si>
  <si>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</si>
  <si>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</si>
  <si>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</si>
  <si>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</si>
  <si>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</si>
  <si>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</si>
  <si>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</si>
  <si>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</si>
  <si>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</si>
  <si>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</si>
  <si>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</si>
  <si>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</si>
  <si>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</si>
  <si>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</si>
  <si>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</si>
  <si>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</si>
  <si>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</si>
  <si>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</si>
  <si>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</si>
  <si>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</si>
  <si>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</si>
  <si>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</si>
  <si>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</si>
  <si>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</si>
  <si>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</si>
  <si>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</si>
  <si>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</si>
  <si>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</si>
  <si>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</si>
  <si>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</si>
  <si>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</si>
  <si>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</si>
  <si>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</si>
  <si>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</si>
  <si>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</si>
  <si>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</si>
  <si>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</si>
  <si>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</si>
  <si>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</si>
  <si>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</si>
  <si>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</si>
  <si>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</si>
  <si>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</si>
  <si>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</si>
  <si>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</si>
  <si>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</si>
  <si>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</si>
  <si>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</si>
  <si>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</si>
  <si>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</si>
  <si>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</si>
  <si>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</si>
  <si>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</si>
  <si>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</si>
  <si>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</si>
  <si>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</si>
  <si>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</si>
  <si>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</si>
  <si>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</si>
  <si>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</si>
  <si>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</si>
  <si>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</si>
  <si>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</si>
  <si>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</si>
  <si>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</si>
  <si>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</si>
  <si>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</si>
  <si>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</si>
  <si>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</si>
  <si>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</si>
  <si>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</si>
  <si>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</si>
  <si>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</si>
  <si>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</si>
  <si>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</si>
  <si>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</si>
  <si>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</si>
  <si>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</si>
  <si>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</si>
  <si>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</si>
  <si>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</si>
  <si>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</si>
  <si>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</si>
  <si>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</si>
  <si>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</si>
  <si>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</si>
  <si>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</si>
  <si>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</si>
  <si>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</si>
  <si>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</si>
  <si>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</si>
  <si>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</si>
  <si>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</si>
  <si>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</si>
  <si>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</si>
  <si>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</si>
  <si>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</si>
  <si>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</si>
  <si>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</si>
  <si>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</si>
  <si>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</si>
  <si>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</si>
  <si>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</si>
  <si>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</si>
  <si>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</si>
  <si>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</si>
  <si>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</si>
  <si>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</si>
  <si>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</si>
  <si>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</si>
  <si>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</si>
  <si>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</si>
  <si>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</si>
  <si>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</si>
  <si>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</si>
  <si>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</si>
  <si>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</si>
  <si>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</si>
  <si>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</si>
  <si>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</si>
  <si>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</si>
  <si>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</si>
  <si>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</si>
  <si>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</si>
  <si>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</si>
  <si>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</si>
  <si>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</si>
  <si>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</si>
  <si>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</si>
  <si>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</si>
  <si>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</si>
  <si>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</si>
  <si>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</si>
  <si>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</si>
  <si>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</si>
  <si>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</si>
  <si>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</si>
  <si>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</si>
  <si>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</si>
  <si>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</si>
  <si>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</si>
  <si>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</si>
  <si>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</si>
  <si>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</si>
  <si>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</si>
  <si>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</si>
  <si>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</si>
  <si>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</si>
  <si>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</si>
  <si>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</si>
  <si>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</si>
  <si>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</si>
  <si>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</si>
  <si>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</si>
  <si>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</si>
  <si>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</si>
  <si>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</si>
  <si>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</si>
  <si>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</si>
  <si>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</si>
  <si>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</si>
  <si>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</si>
  <si>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</si>
  <si>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</si>
  <si>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</si>
  <si>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</si>
  <si>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</si>
  <si>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</si>
  <si>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</si>
  <si>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</si>
  <si>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</si>
  <si>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</si>
  <si>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</si>
  <si>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</si>
  <si>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</si>
  <si>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</si>
  <si>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</si>
  <si>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</si>
  <si>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</si>
  <si>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</si>
  <si>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</si>
  <si>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</si>
  <si>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</si>
  <si>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</si>
  <si>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</si>
  <si>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</si>
  <si>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</si>
  <si>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</si>
  <si>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</si>
  <si>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</si>
  <si>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</si>
  <si>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</si>
  <si>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</si>
  <si>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</si>
  <si>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</si>
  <si>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</si>
  <si>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</si>
  <si>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</si>
  <si>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</si>
  <si>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</si>
  <si>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</si>
  <si>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</si>
  <si>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</si>
  <si>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</si>
  <si>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</si>
  <si>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</si>
  <si>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</si>
  <si>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</si>
  <si>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</si>
  <si>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</si>
  <si>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</si>
  <si>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</si>
  <si>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</si>
  <si>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</si>
  <si>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</si>
  <si>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</si>
  <si>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</si>
  <si>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</si>
  <si>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</si>
  <si>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</si>
  <si>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</si>
  <si>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</si>
  <si>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</si>
  <si>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</si>
  <si>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</si>
  <si>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</si>
  <si>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</si>
  <si>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</si>
  <si>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</si>
  <si>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</si>
  <si>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</si>
  <si>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</si>
  <si>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</si>
  <si>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</si>
  <si>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</si>
  <si>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</si>
  <si>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</si>
  <si>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</si>
  <si>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</si>
  <si>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</si>
  <si>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</si>
  <si>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</si>
  <si>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</si>
  <si>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</si>
  <si>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</si>
  <si>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</si>
  <si>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</si>
  <si>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</si>
  <si>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</si>
  <si>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</si>
  <si>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</si>
  <si>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</si>
  <si>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</si>
  <si>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</si>
  <si>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</si>
  <si>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</si>
  <si>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</si>
  <si>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</si>
  <si>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</si>
  <si>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</si>
  <si>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</si>
  <si>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</si>
  <si>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</si>
  <si>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</si>
  <si>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</si>
  <si>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</si>
  <si>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</si>
  <si>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</si>
  <si>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</si>
  <si>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</si>
  <si>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</si>
  <si>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</si>
  <si>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</si>
  <si>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</si>
  <si>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</si>
  <si>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</si>
  <si>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</si>
  <si>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</si>
  <si>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</si>
  <si>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</si>
  <si>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</si>
  <si>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</si>
  <si>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</si>
  <si>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</si>
  <si>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</si>
  <si>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</si>
  <si>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</si>
  <si>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</si>
  <si>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</si>
  <si>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</si>
  <si>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</si>
  <si>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</si>
  <si>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</si>
  <si>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</si>
  <si>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</si>
  <si>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</si>
  <si>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</si>
  <si>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</si>
  <si>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</si>
  <si>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</si>
  <si>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</si>
  <si>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</si>
  <si>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</si>
  <si>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</si>
  <si>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</si>
  <si>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</si>
  <si>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</si>
  <si>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</si>
  <si>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</si>
  <si>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</si>
  <si>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</si>
  <si>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</si>
  <si>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</si>
  <si>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</si>
  <si>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</si>
  <si>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</si>
  <si>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</si>
  <si>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</si>
  <si>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</si>
  <si>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</si>
  <si>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</si>
  <si>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</si>
  <si>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</si>
  <si>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</si>
  <si>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</si>
  <si>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</si>
  <si>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</si>
  <si>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</si>
  <si>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</si>
  <si>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</si>
  <si>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</si>
  <si>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</si>
  <si>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</si>
  <si>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</si>
  <si>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</si>
  <si>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</si>
  <si>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</si>
  <si>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</si>
  <si>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</si>
  <si>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</si>
  <si>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</si>
  <si>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</si>
  <si>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</si>
  <si>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</si>
  <si>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</si>
  <si>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</si>
  <si>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</si>
  <si>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</si>
  <si>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</si>
  <si>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</si>
  <si>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</si>
  <si>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</si>
  <si>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</si>
  <si>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</si>
  <si>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</si>
  <si>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</si>
  <si>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</si>
  <si>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</si>
  <si>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</si>
  <si>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</si>
  <si>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</si>
  <si>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</si>
  <si>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</si>
  <si>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</si>
  <si>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</si>
  <si>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</si>
  <si>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</si>
  <si>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</si>
  <si>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</si>
  <si>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</si>
  <si>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</si>
  <si>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</si>
  <si>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</si>
  <si>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</si>
  <si>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</si>
  <si>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</si>
  <si>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</si>
  <si>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</si>
  <si>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</si>
  <si>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</si>
  <si>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</si>
  <si>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</si>
  <si>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</si>
  <si>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</si>
  <si>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</si>
  <si>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</si>
  <si>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</si>
  <si>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</si>
  <si>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</si>
  <si>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</si>
  <si>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</si>
  <si>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</si>
  <si>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</si>
  <si>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</si>
  <si>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</si>
  <si>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</si>
  <si>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</si>
  <si>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</si>
  <si>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</si>
  <si>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</si>
  <si>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</si>
  <si>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</si>
  <si>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</si>
  <si>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</si>
  <si>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</si>
  <si>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</si>
  <si>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</si>
  <si>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</si>
  <si>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</si>
  <si>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</si>
  <si>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</si>
  <si>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</si>
  <si>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</si>
  <si>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</si>
  <si>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</si>
  <si>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</si>
  <si>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</si>
  <si>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</si>
  <si>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</si>
  <si>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</si>
  <si>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</si>
  <si>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</si>
  <si>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</si>
  <si>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</si>
  <si>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</si>
  <si>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</si>
  <si>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</si>
  <si>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</si>
  <si>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</si>
  <si>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</si>
  <si>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</si>
  <si>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</si>
  <si>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</si>
  <si>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</si>
  <si>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</si>
  <si>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</si>
  <si>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</si>
  <si>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</si>
  <si>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</si>
  <si>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</si>
  <si>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</si>
  <si>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</si>
  <si>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</si>
  <si>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</si>
  <si>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</si>
  <si>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</si>
  <si>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</si>
  <si>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</si>
  <si>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</si>
  <si>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</si>
  <si>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</si>
  <si>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</si>
  <si>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</si>
  <si>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</si>
  <si>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</si>
  <si>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</si>
  <si>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</si>
  <si>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</si>
  <si>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</si>
  <si>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</si>
  <si>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</si>
  <si>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</si>
  <si>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</si>
  <si>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</si>
  <si>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</si>
  <si>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</si>
  <si>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</si>
  <si>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</si>
  <si>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</si>
  <si>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</si>
  <si>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</si>
  <si>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</si>
  <si>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</si>
  <si>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</si>
  <si>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</si>
  <si>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</si>
  <si>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</si>
  <si>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</si>
  <si>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</si>
  <si>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</si>
  <si>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</si>
  <si>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</si>
  <si>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</si>
  <si>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</si>
  <si>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</si>
  <si>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</si>
  <si>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</si>
  <si>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</si>
  <si>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</si>
  <si>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</si>
  <si>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</si>
  <si>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</si>
  <si>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</si>
  <si>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</si>
  <si>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</si>
  <si>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</si>
  <si>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</si>
  <si>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</si>
  <si>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</si>
  <si>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</si>
  <si>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</si>
  <si>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</si>
  <si>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</si>
  <si>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</si>
  <si>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</si>
  <si>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</si>
  <si>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</si>
  <si>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</si>
  <si>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</si>
  <si>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</si>
  <si>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</si>
  <si>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</si>
  <si>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</si>
  <si>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</si>
  <si>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</si>
  <si>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</si>
  <si>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</si>
  <si>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</si>
  <si>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</si>
  <si>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</si>
  <si>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</si>
  <si>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</si>
  <si>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</si>
  <si>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</si>
  <si>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</si>
  <si>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</si>
  <si>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</si>
  <si>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</si>
  <si>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</si>
  <si>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</si>
  <si>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</si>
  <si>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</si>
  <si>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</si>
  <si>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</si>
  <si>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</si>
  <si>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</si>
  <si>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</si>
  <si>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</si>
  <si>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</si>
  <si>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</si>
  <si>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</si>
  <si>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</si>
  <si>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</si>
  <si>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</si>
  <si>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</si>
  <si>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</si>
  <si>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</si>
  <si>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</si>
  <si>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</si>
  <si>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</si>
  <si>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</si>
  <si>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</si>
  <si>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</si>
  <si>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</si>
  <si>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</si>
  <si>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</si>
  <si>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</si>
  <si>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</si>
  <si>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</si>
  <si>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</si>
  <si>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</si>
  <si>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</si>
  <si>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</si>
  <si>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</si>
  <si>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</si>
  <si>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</si>
  <si>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</si>
  <si>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</si>
  <si>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</si>
  <si>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</si>
  <si>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</si>
  <si>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</si>
  <si>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</si>
  <si>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</si>
  <si>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</si>
  <si>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</si>
  <si>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</si>
  <si>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</si>
  <si>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</si>
  <si>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</si>
  <si>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</si>
  <si>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</si>
  <si>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</si>
  <si>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</si>
  <si>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</si>
  <si>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</si>
  <si>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</si>
  <si>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</si>
  <si>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</si>
  <si>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</si>
  <si>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</si>
  <si>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</si>
  <si>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</si>
  <si>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</si>
  <si>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</si>
  <si>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</si>
  <si>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</si>
  <si>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</si>
  <si>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</si>
  <si>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</si>
  <si>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</si>
  <si>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</si>
  <si>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</si>
  <si>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</si>
  <si>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</si>
  <si>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</si>
  <si>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</si>
  <si>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</si>
  <si>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</si>
  <si>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</si>
  <si>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</si>
  <si>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</si>
  <si>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</si>
  <si>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</si>
  <si>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</si>
  <si>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</si>
  <si>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</si>
  <si>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</si>
  <si>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</si>
  <si>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</si>
  <si>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</si>
  <si>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</si>
  <si>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</si>
  <si>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</si>
  <si>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</si>
  <si>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</si>
  <si>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</si>
  <si>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</si>
  <si>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</si>
  <si>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</si>
  <si>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</si>
  <si>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</si>
  <si>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</si>
  <si>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</si>
  <si>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</si>
  <si>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</si>
  <si>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</si>
  <si>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</si>
  <si>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</si>
  <si>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</si>
  <si>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</si>
  <si>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</si>
  <si>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</si>
  <si>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</si>
  <si>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</si>
  <si>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</si>
  <si>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</si>
  <si>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</si>
  <si>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</si>
  <si>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</si>
  <si>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</si>
  <si>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</si>
  <si>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</si>
  <si>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</si>
  <si>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</si>
  <si>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</si>
  <si>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</si>
  <si>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</si>
  <si>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</si>
  <si>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</si>
  <si>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</si>
  <si>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</si>
  <si>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</si>
  <si>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</si>
  <si>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</si>
  <si>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</si>
  <si>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</si>
  <si>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</si>
  <si>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</si>
  <si>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</si>
  <si>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</si>
  <si>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</si>
  <si>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</si>
  <si>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</si>
  <si>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</si>
  <si>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</si>
  <si>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</si>
  <si>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</si>
  <si>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</si>
  <si>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</si>
  <si>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</si>
  <si>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</si>
  <si>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</si>
  <si>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</si>
  <si>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</si>
  <si>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</si>
  <si>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</si>
  <si>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</si>
  <si>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</si>
  <si>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</si>
  <si>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</si>
  <si>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</si>
  <si>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</si>
  <si>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</si>
  <si>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</si>
  <si>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</si>
  <si>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</si>
  <si>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</si>
  <si>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</si>
  <si>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</si>
  <si>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</si>
  <si>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</si>
  <si>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</si>
  <si>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</si>
  <si>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</si>
  <si>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</si>
  <si>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</si>
  <si>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</si>
  <si>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</si>
  <si>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</si>
  <si>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</si>
  <si>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</si>
  <si>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</si>
  <si>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</si>
  <si>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</si>
  <si>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</si>
  <si>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</si>
  <si>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</si>
  <si>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</si>
  <si>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</si>
  <si>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</si>
  <si>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</si>
  <si>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</si>
  <si>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</si>
  <si>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</si>
  <si>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</si>
  <si>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</si>
  <si>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</si>
  <si>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</si>
  <si>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</si>
  <si>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</si>
  <si>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</si>
  <si>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</si>
  <si>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</si>
  <si>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</si>
  <si>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</si>
  <si>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</si>
  <si>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</si>
  <si>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</si>
  <si>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</si>
  <si>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</si>
  <si>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</si>
  <si>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</si>
  <si>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</si>
  <si>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</si>
  <si>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</si>
  <si>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</si>
  <si>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</si>
  <si>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</si>
  <si>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</si>
  <si>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</si>
  <si>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</si>
  <si>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</si>
  <si>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</si>
  <si>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</si>
  <si>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</si>
  <si>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</si>
  <si>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</si>
  <si>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</si>
  <si>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</si>
  <si>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</si>
  <si>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</si>
  <si>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</si>
  <si>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</si>
  <si>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</si>
  <si>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</si>
  <si>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</si>
  <si>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</si>
  <si>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</si>
  <si>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</si>
  <si>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</si>
  <si>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</si>
  <si>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</si>
  <si>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</si>
  <si>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</si>
  <si>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</si>
  <si>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</si>
  <si>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</si>
  <si>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</si>
  <si>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</si>
  <si>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</si>
  <si>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</si>
  <si>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</si>
  <si>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</si>
  <si>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</si>
  <si>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</si>
  <si>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</si>
  <si>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</si>
  <si>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</si>
  <si>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</si>
  <si>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</si>
  <si>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</si>
  <si>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</si>
  <si>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</si>
  <si>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</si>
  <si>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</si>
  <si>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</si>
  <si>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</si>
  <si>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</si>
  <si>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</si>
  <si>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</si>
  <si>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</si>
  <si>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</si>
  <si>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</si>
  <si>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</si>
  <si>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</si>
  <si>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</si>
  <si>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</si>
  <si>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</si>
  <si>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</si>
  <si>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</si>
  <si>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</si>
  <si>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</si>
  <si>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</si>
  <si>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</si>
  <si>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</si>
  <si>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</si>
  <si>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</si>
  <si>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</si>
  <si>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</si>
  <si>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</si>
  <si>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</si>
  <si>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</si>
  <si>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</si>
  <si>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</si>
  <si>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</si>
  <si>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</si>
  <si>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</si>
  <si>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</si>
  <si>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</si>
  <si>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</si>
  <si>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</si>
  <si>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</si>
  <si>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</si>
  <si>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</si>
  <si>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</si>
  <si>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</si>
  <si>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</si>
  <si>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</si>
  <si>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</si>
  <si>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</si>
  <si>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</si>
  <si>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</si>
  <si>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</si>
  <si>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</si>
  <si>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</si>
  <si>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</si>
  <si>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</si>
  <si>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</si>
  <si>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</si>
  <si>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</si>
  <si>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</si>
  <si>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</si>
  <si>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</si>
  <si>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</si>
  <si>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</si>
  <si>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</si>
  <si>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</si>
  <si>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</si>
  <si>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</si>
  <si>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</si>
  <si>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</si>
  <si>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</si>
  <si>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</si>
  <si>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</si>
  <si>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</si>
  <si>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</si>
  <si>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</si>
  <si>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</si>
  <si>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</si>
  <si>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</si>
  <si>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</si>
  <si>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</si>
  <si>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</si>
  <si>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</si>
  <si>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</si>
  <si>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</si>
  <si>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</si>
  <si>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</si>
  <si>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</si>
  <si>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</si>
  <si>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</si>
  <si>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</si>
  <si>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</si>
  <si>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</si>
  <si>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</si>
  <si>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</si>
  <si>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</si>
  <si>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</si>
  <si>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</si>
  <si>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</si>
  <si>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</si>
  <si>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</si>
  <si>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</si>
  <si>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</si>
  <si>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</si>
  <si>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</si>
  <si>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</si>
  <si>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</si>
  <si>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</si>
  <si>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</si>
  <si>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</si>
  <si>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</si>
  <si>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</si>
  <si>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</si>
  <si>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</si>
  <si>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</si>
  <si>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</si>
  <si>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</si>
  <si>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</si>
  <si>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</si>
  <si>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</si>
  <si>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</si>
  <si>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</si>
  <si>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</si>
  <si>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</si>
  <si>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</si>
  <si>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</si>
  <si>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</si>
  <si>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</si>
  <si>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</si>
  <si>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</si>
  <si>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</si>
  <si>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</si>
  <si>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</si>
  <si>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</si>
  <si>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</si>
  <si>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</si>
  <si>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</si>
  <si>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</si>
  <si>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</si>
  <si>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</si>
  <si>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</si>
  <si>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</si>
  <si>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</si>
  <si>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</si>
  <si>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</si>
  <si>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</si>
  <si>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</si>
  <si>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</si>
  <si>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</si>
  <si>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</si>
  <si>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</si>
  <si>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</si>
  <si>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</si>
  <si>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</si>
  <si>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</si>
  <si>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</si>
  <si>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</si>
  <si>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</si>
  <si>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</si>
  <si>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</si>
  <si>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</si>
  <si>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</si>
  <si>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</si>
  <si>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</si>
  <si>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</si>
  <si>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</si>
  <si>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</si>
  <si>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</si>
  <si>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</si>
  <si>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</si>
  <si>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</si>
  <si>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</si>
  <si>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</si>
  <si>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</si>
  <si>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</si>
  <si>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</si>
  <si>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</si>
  <si>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</si>
  <si>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</si>
  <si>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</si>
  <si>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</si>
  <si>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</si>
  <si>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</si>
  <si>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</si>
  <si>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</si>
  <si>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</si>
  <si>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</si>
  <si>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</si>
  <si>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</si>
  <si>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</si>
  <si>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</si>
  <si>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</si>
  <si>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</si>
  <si>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</si>
  <si>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</si>
  <si>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</si>
  <si>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</si>
  <si>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</si>
  <si>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</si>
  <si>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</si>
  <si>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</si>
  <si>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</si>
  <si>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</si>
  <si>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</si>
  <si>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</si>
  <si>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</si>
  <si>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</si>
  <si>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</si>
  <si>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</si>
  <si>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</si>
  <si>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</si>
  <si>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</si>
  <si>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</si>
  <si>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</si>
  <si>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</si>
  <si>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</si>
  <si>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</si>
  <si>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</si>
  <si>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</si>
  <si>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</si>
  <si>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</si>
  <si>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</si>
  <si>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</si>
  <si>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</si>
  <si>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</si>
  <si>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</si>
  <si>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</si>
  <si>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</si>
  <si>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</si>
  <si>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</si>
  <si>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</si>
  <si>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</si>
  <si>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</si>
  <si>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</si>
  <si>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</si>
  <si>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</si>
  <si>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</si>
  <si>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</si>
  <si>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</si>
  <si>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</si>
  <si>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</si>
  <si>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</si>
  <si>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</si>
  <si>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</si>
  <si>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</si>
  <si>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</si>
  <si>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</si>
  <si>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</si>
  <si>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</si>
  <si>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</si>
  <si>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</si>
  <si>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</si>
  <si>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</si>
  <si>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</si>
  <si>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</si>
  <si>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</si>
  <si>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</si>
  <si>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</si>
  <si>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</si>
  <si>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</si>
  <si>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</si>
  <si>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</si>
  <si>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</si>
  <si>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</si>
  <si>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</si>
  <si>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</si>
  <si>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</si>
  <si>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</si>
  <si>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</si>
  <si>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</si>
  <si>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</si>
  <si>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</si>
  <si>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</si>
  <si>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</si>
  <si>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</si>
  <si>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</si>
  <si>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</si>
  <si>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</si>
  <si>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</si>
  <si>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</si>
  <si>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</si>
  <si>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</si>
  <si>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</si>
  <si>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</si>
  <si>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</si>
  <si>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</si>
  <si>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</si>
  <si>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</si>
  <si>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</si>
  <si>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</si>
  <si>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</si>
  <si>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</si>
  <si>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</si>
  <si>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</si>
  <si>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</si>
  <si>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</si>
  <si>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</si>
  <si>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</si>
  <si>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</si>
  <si>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</si>
  <si>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</si>
  <si>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</si>
  <si>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</si>
  <si>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</si>
  <si>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</si>
  <si>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</si>
  <si>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</si>
  <si>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</si>
  <si>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</si>
  <si>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</si>
  <si>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</si>
  <si>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</si>
  <si>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</si>
  <si>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</si>
  <si>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</si>
  <si>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</si>
  <si>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</si>
  <si>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</si>
  <si>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</si>
  <si>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</si>
  <si>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</si>
  <si>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</si>
  <si>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</si>
  <si>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</si>
  <si>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</si>
  <si>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</si>
  <si>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</si>
  <si>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</si>
  <si>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</si>
  <si>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</si>
  <si>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</si>
  <si>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</si>
  <si>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</si>
  <si>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</si>
  <si>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</si>
  <si>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</si>
  <si>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</si>
  <si>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</si>
  <si>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</si>
  <si>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</si>
  <si>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</si>
  <si>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</si>
  <si>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</si>
  <si>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</si>
  <si>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</si>
  <si>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</si>
  <si>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</si>
  <si>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</si>
  <si>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</si>
  <si>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</si>
  <si>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</si>
  <si>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</si>
  <si>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</si>
  <si>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</si>
  <si>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</si>
  <si>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</si>
  <si>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</si>
  <si>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</si>
  <si>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</si>
  <si>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</si>
  <si>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</si>
  <si>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</si>
  <si>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</si>
  <si>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</si>
  <si>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</si>
  <si>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</si>
  <si>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</si>
  <si>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</si>
  <si>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</si>
  <si>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</si>
  <si>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</si>
  <si>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</si>
  <si>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</si>
  <si>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</si>
  <si>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</si>
  <si>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</si>
  <si>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</si>
  <si>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</si>
  <si>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</si>
  <si>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</si>
  <si>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</si>
  <si>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</si>
  <si>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</si>
  <si>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</si>
  <si>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</si>
  <si>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</si>
  <si>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</si>
  <si>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</si>
  <si>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</si>
  <si>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</si>
  <si>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</si>
  <si>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</si>
  <si>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</si>
  <si>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</si>
  <si>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</si>
  <si>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</si>
  <si>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</si>
  <si>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</si>
  <si>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</si>
  <si>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</si>
  <si>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</si>
  <si>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</si>
  <si>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</si>
  <si>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</si>
  <si>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</si>
  <si>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</si>
  <si>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</si>
  <si>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</si>
  <si>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</si>
  <si>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</si>
  <si>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</si>
  <si>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</si>
  <si>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</si>
  <si>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</si>
  <si>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</si>
  <si>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</si>
  <si>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</si>
  <si>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</si>
  <si>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</si>
  <si>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</si>
  <si>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</si>
  <si>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</si>
  <si>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</si>
  <si>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</si>
  <si>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</si>
  <si>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</si>
  <si>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</si>
  <si>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</si>
  <si>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</si>
  <si>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</si>
  <si>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</si>
  <si>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</si>
  <si>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</si>
  <si>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</si>
  <si>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</si>
  <si>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</si>
  <si>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</si>
  <si>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</si>
  <si>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</si>
  <si>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</si>
  <si>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</si>
  <si>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</si>
  <si>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</si>
  <si>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</si>
  <si>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</si>
  <si>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</si>
  <si>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</si>
  <si>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</si>
  <si>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</si>
  <si>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</si>
  <si>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</si>
  <si>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</si>
  <si>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</si>
  <si>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</si>
  <si>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</si>
  <si>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</si>
  <si>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</si>
  <si>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</si>
  <si>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</si>
  <si>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</si>
  <si>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</si>
  <si>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</si>
  <si>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</si>
  <si>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</si>
  <si>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</si>
  <si>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</si>
  <si>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</si>
  <si>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</si>
  <si>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</si>
  <si>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</si>
  <si>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</si>
  <si>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</si>
  <si>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</si>
  <si>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</si>
  <si>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</si>
  <si>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</si>
  <si>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</si>
  <si>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</si>
  <si>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</si>
  <si>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</si>
  <si>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</si>
  <si>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</si>
  <si>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</si>
  <si>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</si>
  <si>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</si>
  <si>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</si>
  <si>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</si>
  <si>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</si>
  <si>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</si>
  <si>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</si>
  <si>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</si>
  <si>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</si>
  <si>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</si>
  <si>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</si>
  <si>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</si>
  <si>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</si>
  <si>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</si>
  <si>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</si>
  <si>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</si>
  <si>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</si>
  <si>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</si>
  <si>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</si>
  <si>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</si>
  <si>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</si>
  <si>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</si>
  <si>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</si>
  <si>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</si>
  <si>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</si>
  <si>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</si>
  <si>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</si>
  <si>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</si>
  <si>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</si>
  <si>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</si>
  <si>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</si>
  <si>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</si>
  <si>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</si>
  <si>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</si>
  <si>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</si>
  <si>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</si>
  <si>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</si>
  <si>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</si>
  <si>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</si>
  <si>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</si>
  <si>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</si>
  <si>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</si>
  <si>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</si>
  <si>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</si>
  <si>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</si>
  <si>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</si>
  <si>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</si>
  <si>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</si>
  <si>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</si>
  <si>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</si>
  <si>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</si>
  <si>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</si>
  <si>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</si>
  <si>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</si>
  <si>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</si>
  <si>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</si>
  <si>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</si>
  <si>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</si>
  <si>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</si>
  <si>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</si>
  <si>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</si>
  <si>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</si>
  <si>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</si>
  <si>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</si>
  <si>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</si>
  <si>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</si>
  <si>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</si>
  <si>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</si>
  <si>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</si>
  <si>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</si>
  <si>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</si>
  <si>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</si>
  <si>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</si>
  <si>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</si>
  <si>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</si>
  <si>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</si>
  <si>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</si>
  <si>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</si>
  <si>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</si>
  <si>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</si>
  <si>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</si>
  <si>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</si>
  <si>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</si>
  <si>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</si>
  <si>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</si>
  <si>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</si>
  <si>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</si>
  <si>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</si>
  <si>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</si>
  <si>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</si>
  <si>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</si>
  <si>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</si>
  <si>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</si>
  <si>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</si>
  <si>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</si>
  <si>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</si>
  <si>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</si>
  <si>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</si>
  <si>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</si>
  <si>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</si>
  <si>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</si>
  <si>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</si>
  <si>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</si>
  <si>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</si>
  <si>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</si>
  <si>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</si>
  <si>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</si>
  <si>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</si>
  <si>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</si>
  <si>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</si>
  <si>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</si>
  <si>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</si>
  <si>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</si>
  <si>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</si>
  <si>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</si>
  <si>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</si>
  <si>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</si>
  <si>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</si>
  <si>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</si>
  <si>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</si>
  <si>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</si>
  <si>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</si>
  <si>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</si>
  <si>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</si>
  <si>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</si>
  <si>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</si>
  <si>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</si>
  <si>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</si>
  <si>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</si>
  <si>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</si>
  <si>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</si>
  <si>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</si>
  <si>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</si>
  <si>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</si>
  <si>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</si>
  <si>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</si>
  <si>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</si>
  <si>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</si>
  <si>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</si>
  <si>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</si>
  <si>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</si>
  <si>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</si>
  <si>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</si>
  <si>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</si>
  <si>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</si>
  <si>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</si>
  <si>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</si>
  <si>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</si>
  <si>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</si>
  <si>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</si>
  <si>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</si>
  <si>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</si>
  <si>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</si>
  <si>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</si>
  <si>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</si>
  <si>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</si>
  <si>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</si>
  <si>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</si>
  <si>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</si>
  <si>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</si>
  <si>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</si>
  <si>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</si>
  <si>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</si>
  <si>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</si>
  <si>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</si>
  <si>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</si>
  <si>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</si>
  <si>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</si>
  <si>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</si>
  <si>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</si>
  <si>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</si>
  <si>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</si>
  <si>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</si>
  <si>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</si>
  <si>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</si>
  <si>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</si>
  <si>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</si>
  <si>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</si>
  <si>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</si>
  <si>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</si>
  <si>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</si>
  <si>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</si>
  <si>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</si>
  <si>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</si>
  <si>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</si>
  <si>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</si>
  <si>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</si>
  <si>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</si>
  <si>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</si>
  <si>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</si>
  <si>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</si>
  <si>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</si>
  <si>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</si>
  <si>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</si>
  <si>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</si>
  <si>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</si>
  <si>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</si>
  <si>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</si>
  <si>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</si>
  <si>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</si>
  <si>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</si>
  <si>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</si>
  <si>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</si>
  <si>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</si>
  <si>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</si>
  <si>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</si>
  <si>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</si>
  <si>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</si>
  <si>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</si>
  <si>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</si>
  <si>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</si>
  <si>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</si>
  <si>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</si>
  <si>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</si>
  <si>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</si>
  <si>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</si>
  <si>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</si>
  <si>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</si>
  <si>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</si>
  <si>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</si>
  <si>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</si>
  <si>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</si>
  <si>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</si>
  <si>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</si>
  <si>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</si>
  <si>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</si>
  <si>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</si>
  <si>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</si>
  <si>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</si>
  <si>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</si>
  <si>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</si>
  <si>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</si>
  <si>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</si>
  <si>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</si>
  <si>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</si>
  <si>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</si>
  <si>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</si>
  <si>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</si>
  <si>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</si>
  <si>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</si>
  <si>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</si>
  <si>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</si>
  <si>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</si>
  <si>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</si>
  <si>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</si>
  <si>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</si>
  <si>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</si>
  <si>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</si>
  <si>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</si>
  <si>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</si>
  <si>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</si>
  <si>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</si>
  <si>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</si>
  <si>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</si>
  <si>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</si>
  <si>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</si>
  <si>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</si>
  <si>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</si>
  <si>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</si>
  <si>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</si>
  <si>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</si>
  <si>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</si>
  <si>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</si>
  <si>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</si>
  <si>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</si>
  <si>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</si>
  <si>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</si>
  <si>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</si>
  <si>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</si>
  <si>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</si>
  <si>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</si>
  <si>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</si>
  <si>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</si>
  <si>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</si>
  <si>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</si>
  <si>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</si>
  <si>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</si>
  <si>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</si>
  <si>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</si>
  <si>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</si>
  <si>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</si>
  <si>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</si>
  <si>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</si>
  <si>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</si>
  <si>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</si>
  <si>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</si>
  <si>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</si>
  <si>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</si>
  <si>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</si>
  <si>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</si>
  <si>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</si>
  <si>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</si>
  <si>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</si>
  <si>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</si>
  <si>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</si>
  <si>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</si>
  <si>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</si>
  <si>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</si>
  <si>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</si>
  <si>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</si>
  <si>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</si>
  <si>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</si>
  <si>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</si>
  <si>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</si>
  <si>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</si>
  <si>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</si>
  <si>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</si>
  <si>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</si>
  <si>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</si>
  <si>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</si>
  <si>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</si>
  <si>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</si>
  <si>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</si>
  <si>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</si>
  <si>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</si>
  <si>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</si>
  <si>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</si>
  <si>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</si>
  <si>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</si>
  <si>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</si>
  <si>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</si>
  <si>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</si>
  <si>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</si>
  <si>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</si>
  <si>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</si>
  <si>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</si>
  <si>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</si>
  <si>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</si>
  <si>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</si>
  <si>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</si>
  <si>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</si>
  <si>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</si>
  <si>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</si>
  <si>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</si>
  <si>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</si>
  <si>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</si>
  <si>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</si>
  <si>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</si>
  <si>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</si>
  <si>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</si>
  <si>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</si>
  <si>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</si>
  <si>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</si>
  <si>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</si>
  <si>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</si>
  <si>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</si>
  <si>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</si>
  <si>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</si>
  <si>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</si>
  <si>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</si>
  <si>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</si>
  <si>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</si>
  <si>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</si>
  <si>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</si>
  <si>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</si>
  <si>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</si>
  <si>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</si>
  <si>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</si>
  <si>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</si>
  <si>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</si>
  <si>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</si>
  <si>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</si>
  <si>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</si>
  <si>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</si>
  <si>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</si>
  <si>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</si>
  <si>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</si>
  <si>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</si>
  <si>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</si>
  <si>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</si>
  <si>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</si>
  <si>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</si>
  <si>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</si>
  <si>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</si>
  <si>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</si>
  <si>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</si>
  <si>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</si>
  <si>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</si>
  <si>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</si>
  <si>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</si>
  <si>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</si>
  <si>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</si>
  <si>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</si>
  <si>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</si>
  <si>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</si>
  <si>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</si>
  <si>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</si>
  <si>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</si>
  <si>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</si>
  <si>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</si>
  <si>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</si>
  <si>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</si>
  <si>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</si>
  <si>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</si>
  <si>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</si>
  <si>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</si>
  <si>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</si>
  <si>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</si>
  <si>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</si>
  <si>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</si>
  <si>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</si>
  <si>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</si>
  <si>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</si>
  <si>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</si>
  <si>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</si>
  <si>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</si>
  <si>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</si>
  <si>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</si>
  <si>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</si>
  <si>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</si>
  <si>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</si>
  <si>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</si>
  <si>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</si>
  <si>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</si>
  <si>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</si>
  <si>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</si>
  <si>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</si>
  <si>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</si>
  <si>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</si>
  <si>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</si>
  <si>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</si>
  <si>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</si>
  <si>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</si>
  <si>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</si>
  <si>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</si>
  <si>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</si>
  <si>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</si>
  <si>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</si>
  <si>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</si>
  <si>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</si>
  <si>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</si>
  <si>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</si>
  <si>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</si>
  <si>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</si>
  <si>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</si>
  <si>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</si>
  <si>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</si>
  <si>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</si>
  <si>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</si>
  <si>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</si>
  <si>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</si>
  <si>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</si>
  <si>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</si>
  <si>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</si>
  <si>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</si>
  <si>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</si>
  <si>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</si>
  <si>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</si>
  <si>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</si>
  <si>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</si>
  <si>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</si>
  <si>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</si>
  <si>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</si>
  <si>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</si>
  <si>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</si>
  <si>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</si>
  <si>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</si>
  <si>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</si>
  <si>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</si>
  <si>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</si>
  <si>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</si>
  <si>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</si>
  <si>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</si>
  <si>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</si>
  <si>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</si>
  <si>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</si>
  <si>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</si>
  <si>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</si>
  <si>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</si>
  <si>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</si>
  <si>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</si>
  <si>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</si>
  <si>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</si>
  <si>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</si>
  <si>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</si>
  <si>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</si>
  <si>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</si>
  <si>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</si>
  <si>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</si>
  <si>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</si>
  <si>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</si>
  <si>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</si>
  <si>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</si>
  <si>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</si>
  <si>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</si>
  <si>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</si>
  <si>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</si>
  <si>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</si>
  <si>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</si>
  <si>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</si>
  <si>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</si>
  <si>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</si>
  <si>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</si>
  <si>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</si>
  <si>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</si>
  <si>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</si>
  <si>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</si>
  <si>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</si>
  <si>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</si>
  <si>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</si>
  <si>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</si>
  <si>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</si>
  <si>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</si>
  <si>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</si>
  <si>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</si>
  <si>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</si>
  <si>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</si>
  <si>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</si>
  <si>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</si>
  <si>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</si>
  <si>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</si>
  <si>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</si>
  <si>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</si>
  <si>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</si>
  <si>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</si>
  <si>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</si>
  <si>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</si>
  <si>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</si>
  <si>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</si>
  <si>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</si>
  <si>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</si>
  <si>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</si>
  <si>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</si>
  <si>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</si>
  <si>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</si>
  <si>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</si>
  <si>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</si>
  <si>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</si>
  <si>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</si>
  <si>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</si>
  <si>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</si>
  <si>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</si>
  <si>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</si>
  <si>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</si>
  <si>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</si>
  <si>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</si>
  <si>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</si>
  <si>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</si>
  <si>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</si>
  <si>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</si>
  <si>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</si>
  <si>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</si>
  <si>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</si>
  <si>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</si>
  <si>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</si>
  <si>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</si>
  <si>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</si>
  <si>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</si>
  <si>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</si>
  <si>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</si>
  <si>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</si>
  <si>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</si>
  <si>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</si>
  <si>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</si>
  <si>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</si>
  <si>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</si>
  <si>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</si>
  <si>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</si>
  <si>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</si>
  <si>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</si>
  <si>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</si>
  <si>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</si>
  <si>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</si>
  <si>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</si>
  <si>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</si>
  <si>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</si>
  <si>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</si>
  <si>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</si>
  <si>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</si>
  <si>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</si>
  <si>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</si>
  <si>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</si>
  <si>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</si>
  <si>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</si>
  <si>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</si>
  <si>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</si>
  <si>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</si>
  <si>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</si>
  <si>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</si>
  <si>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</si>
  <si>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</si>
  <si>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</si>
  <si>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</si>
  <si>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</si>
  <si>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</si>
  <si>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</si>
  <si>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</si>
  <si>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</si>
  <si>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</si>
  <si>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</si>
  <si>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</si>
  <si>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</si>
  <si>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</si>
  <si>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</si>
  <si>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</si>
  <si>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</si>
  <si>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</si>
  <si>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</si>
  <si>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</si>
  <si>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</si>
  <si>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</si>
  <si>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</si>
  <si>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</si>
  <si>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</si>
  <si>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</si>
  <si>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</si>
  <si>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</si>
  <si>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</si>
  <si>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</si>
  <si>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</si>
  <si>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</si>
  <si>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</si>
  <si>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</si>
  <si>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</si>
  <si>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</si>
  <si>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</si>
  <si>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</si>
  <si>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</si>
  <si>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</si>
  <si>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</si>
  <si>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</si>
  <si>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</si>
  <si>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</si>
  <si>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</si>
  <si>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</si>
  <si>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</si>
  <si>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</si>
  <si>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</si>
  <si>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</si>
  <si>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</si>
  <si>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</si>
  <si>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</si>
  <si>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</si>
  <si>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</si>
  <si>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</si>
  <si>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</si>
  <si>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</si>
  <si>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</si>
  <si>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</si>
  <si>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</si>
  <si>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</si>
  <si>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</si>
  <si>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</si>
  <si>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</si>
  <si>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</si>
  <si>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</si>
  <si>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</si>
  <si>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</si>
  <si>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</si>
  <si>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</si>
  <si>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</si>
  <si>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</si>
  <si>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</si>
  <si>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</si>
  <si>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</si>
  <si>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</si>
  <si>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</si>
  <si>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</si>
  <si>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</si>
  <si>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</si>
  <si>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</si>
  <si>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</si>
  <si>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</si>
  <si>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</si>
  <si>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</si>
  <si>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</si>
  <si>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</si>
  <si>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</si>
  <si>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</si>
  <si>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</si>
  <si>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</si>
  <si>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</si>
  <si>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</si>
  <si>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</si>
  <si>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</si>
  <si>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</si>
  <si>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</si>
  <si>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</si>
  <si>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</si>
  <si>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</si>
  <si>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</si>
  <si>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</si>
  <si>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</si>
  <si>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</si>
  <si>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</si>
  <si>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</si>
  <si>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</si>
  <si>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</si>
  <si>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</si>
  <si>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</si>
  <si>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</si>
  <si>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</si>
  <si>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</si>
  <si>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</si>
  <si>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</si>
  <si>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</si>
  <si>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</si>
  <si>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</si>
  <si>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</si>
  <si>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</si>
  <si>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</si>
  <si>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</si>
  <si>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</si>
  <si>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</si>
  <si>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</si>
  <si>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</si>
  <si>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</si>
  <si>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</si>
  <si>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</si>
  <si>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</si>
  <si>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</si>
  <si>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</si>
  <si>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</si>
  <si>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</si>
  <si>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</si>
  <si>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</si>
  <si>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</si>
  <si>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</si>
  <si>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</si>
  <si>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</si>
  <si>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</si>
  <si>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</si>
  <si>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</si>
  <si>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</si>
  <si>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</si>
  <si>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</si>
  <si>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</si>
  <si>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</si>
  <si>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</si>
  <si>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</si>
  <si>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</si>
  <si>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</si>
  <si>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</si>
  <si>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</si>
  <si>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</si>
  <si>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</si>
  <si>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</si>
  <si>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</si>
  <si>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</si>
  <si>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</si>
  <si>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</si>
  <si>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</si>
  <si>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</si>
  <si>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</si>
  <si>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</si>
  <si>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</si>
  <si>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</si>
  <si>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</si>
  <si>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</si>
  <si>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</si>
  <si>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</si>
  <si>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</si>
  <si>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</si>
  <si>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</si>
  <si>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</si>
  <si>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</si>
  <si>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</si>
  <si>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</si>
  <si>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</si>
  <si>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</si>
  <si>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</si>
  <si>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</si>
  <si>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</si>
  <si>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</si>
  <si>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</si>
  <si>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</si>
  <si>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</si>
  <si>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</si>
  <si>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</si>
  <si>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</si>
  <si>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</si>
  <si>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</si>
  <si>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</si>
  <si>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</si>
  <si>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</si>
  <si>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</si>
  <si>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</si>
  <si>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</si>
  <si>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</si>
  <si>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</si>
  <si>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</si>
  <si>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</si>
  <si>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</si>
  <si>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</si>
  <si>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</si>
  <si>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</si>
  <si>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</si>
  <si>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</si>
  <si>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</si>
  <si>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</si>
  <si>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</si>
  <si>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</si>
  <si>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</si>
  <si>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</si>
  <si>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</si>
  <si>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</si>
  <si>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</si>
  <si>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</si>
  <si>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</si>
  <si>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</si>
  <si>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</si>
  <si>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</si>
  <si>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</si>
  <si>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</si>
  <si>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</si>
  <si>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</si>
  <si>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</si>
  <si>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</si>
  <si>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</si>
  <si>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</si>
  <si>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</si>
  <si>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</si>
  <si>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</si>
  <si>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</si>
  <si>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</si>
  <si>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</si>
  <si>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</si>
  <si>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</si>
  <si>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</si>
  <si>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</si>
  <si>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</si>
  <si>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</si>
  <si>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</si>
  <si>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</si>
  <si>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</si>
  <si>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</si>
  <si>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</si>
  <si>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</si>
  <si>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</si>
  <si>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</si>
  <si>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</si>
  <si>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</si>
  <si>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</si>
  <si>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</si>
  <si>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</si>
  <si>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</si>
  <si>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</si>
  <si>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</si>
  <si>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</si>
  <si>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</si>
  <si>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</si>
  <si>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</si>
  <si>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</si>
  <si>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</si>
  <si>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</si>
  <si>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</si>
  <si>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</si>
  <si>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</si>
  <si>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</si>
  <si>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</si>
  <si>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</si>
  <si>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</si>
  <si>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</si>
  <si>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</si>
  <si>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</si>
  <si>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</si>
  <si>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</si>
  <si>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</si>
  <si>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</si>
  <si>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</si>
  <si>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</si>
  <si>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</si>
  <si>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</si>
  <si>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</si>
  <si>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</si>
  <si>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</si>
  <si>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</si>
  <si>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</si>
  <si>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</si>
  <si>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</si>
  <si>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</si>
  <si>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</si>
  <si>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</si>
  <si>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</si>
  <si>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</si>
  <si>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</si>
  <si>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</si>
  <si>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</si>
  <si>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</si>
  <si>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</si>
  <si>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</si>
  <si>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</si>
  <si>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</si>
  <si>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</si>
  <si>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</si>
  <si>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</si>
  <si>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</si>
  <si>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</si>
  <si>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</si>
  <si>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</si>
  <si>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</si>
  <si>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</si>
  <si>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</si>
  <si>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</si>
  <si>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</si>
  <si>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</si>
  <si>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</si>
  <si>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</si>
  <si>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</si>
  <si>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</si>
  <si>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</si>
  <si>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</si>
  <si>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</si>
  <si>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</si>
  <si>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</si>
  <si>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</si>
  <si>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</si>
  <si>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</si>
  <si>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</si>
  <si>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</si>
  <si>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</si>
  <si>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</si>
  <si>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</si>
  <si>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</si>
  <si>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</si>
  <si>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</si>
  <si>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</si>
  <si>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</si>
  <si>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</si>
  <si>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</si>
  <si>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</si>
  <si>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</si>
  <si>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</si>
  <si>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</si>
  <si>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</si>
  <si>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</si>
  <si>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</si>
  <si>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</si>
  <si>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</si>
  <si>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</si>
  <si>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</si>
  <si>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</si>
  <si>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</si>
  <si>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</si>
  <si>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</si>
  <si>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</si>
  <si>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</si>
  <si>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</si>
  <si>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</si>
  <si>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</si>
  <si>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</si>
  <si>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</si>
  <si>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</si>
  <si>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</si>
  <si>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</si>
  <si>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</si>
  <si>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</si>
  <si>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</si>
  <si>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</si>
  <si>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</si>
  <si>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</si>
  <si>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</si>
  <si>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</si>
  <si>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</si>
  <si>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</si>
  <si>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</si>
  <si>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</si>
  <si>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</si>
  <si>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</si>
  <si>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</si>
  <si>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</si>
  <si>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</si>
  <si>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</si>
  <si>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</si>
  <si>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</si>
  <si>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</si>
  <si>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</si>
  <si>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</si>
  <si>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</si>
  <si>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</si>
  <si>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</si>
  <si>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</si>
  <si>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</si>
  <si>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</si>
  <si>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</si>
  <si>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</si>
  <si>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</si>
  <si>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</si>
  <si>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</si>
  <si>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</si>
  <si>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</si>
  <si>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</si>
  <si>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</si>
  <si>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</si>
  <si>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</si>
  <si>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</si>
  <si>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</si>
  <si>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</si>
  <si>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</si>
  <si>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</si>
  <si>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</si>
  <si>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</si>
  <si>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</si>
  <si>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</si>
  <si>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</si>
  <si>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</si>
  <si>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</si>
  <si>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</si>
  <si>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</si>
  <si>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</si>
  <si>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</si>
  <si>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</si>
  <si>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</si>
  <si>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</si>
  <si>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</si>
  <si>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</si>
  <si>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</si>
  <si>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</si>
  <si>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</si>
  <si>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</si>
  <si>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</si>
  <si>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</si>
  <si>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</si>
  <si>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</si>
  <si>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</si>
  <si>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</si>
  <si>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</si>
  <si>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</si>
  <si>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</si>
  <si>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</si>
  <si>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</si>
  <si>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</si>
  <si>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</si>
  <si>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</si>
  <si>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</si>
  <si>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</si>
  <si>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</si>
  <si>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</si>
  <si>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</si>
  <si>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</si>
  <si>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</si>
  <si>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</si>
  <si>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</si>
  <si>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</si>
  <si>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</si>
  <si>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</si>
  <si>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</si>
  <si>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</si>
  <si>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</si>
  <si>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</si>
  <si>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</si>
  <si>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</si>
  <si>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</si>
  <si>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</si>
  <si>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</si>
  <si>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</si>
  <si>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</si>
  <si>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</si>
  <si>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</si>
  <si>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</si>
  <si>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</si>
  <si>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</si>
  <si>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</si>
  <si>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</si>
  <si>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</si>
  <si>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</si>
  <si>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</si>
  <si>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</si>
  <si>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</si>
  <si>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</si>
  <si>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</si>
  <si>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</si>
  <si>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</si>
  <si>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</si>
  <si>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</si>
  <si>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</si>
  <si>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</si>
  <si>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</si>
  <si>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</si>
  <si>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</si>
  <si>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</si>
  <si>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</si>
  <si>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</si>
  <si>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</si>
  <si>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</si>
  <si>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</si>
  <si>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</si>
  <si>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</si>
  <si>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</si>
  <si>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</si>
  <si>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</si>
  <si>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</si>
  <si>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</si>
  <si>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</si>
  <si>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</si>
  <si>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</si>
  <si>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</si>
  <si>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</si>
  <si>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</si>
  <si>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</si>
  <si>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</si>
  <si>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</si>
  <si>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</si>
  <si>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</si>
  <si>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</si>
  <si>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</si>
  <si>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</si>
  <si>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</si>
  <si>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</si>
  <si>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</si>
  <si>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</si>
  <si>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</si>
  <si>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</si>
  <si>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</si>
  <si>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</si>
  <si>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</si>
  <si>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</si>
  <si>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</si>
  <si>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</si>
  <si>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</si>
  <si>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</si>
  <si>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</si>
  <si>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</si>
  <si>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</si>
  <si>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</si>
  <si>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</si>
  <si>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</si>
  <si>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</si>
  <si>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</si>
  <si>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</si>
  <si>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</si>
  <si>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</si>
  <si>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</si>
  <si>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</si>
  <si>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</si>
  <si>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</si>
  <si>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</si>
  <si>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</si>
  <si>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</si>
  <si>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</si>
  <si>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</si>
  <si>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</si>
  <si>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</si>
  <si>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</si>
  <si>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</si>
  <si>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</si>
  <si>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</si>
  <si>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</si>
  <si>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</si>
  <si>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</si>
  <si>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</si>
  <si>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</si>
  <si>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</si>
  <si>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</si>
  <si>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</si>
  <si>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</si>
  <si>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</si>
  <si>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</si>
  <si>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</si>
  <si>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</si>
  <si>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</si>
  <si>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</si>
  <si>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</si>
  <si>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</si>
  <si>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</si>
  <si>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</si>
  <si>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</si>
  <si>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</si>
  <si>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</si>
  <si>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</si>
  <si>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</si>
  <si>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</si>
  <si>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</si>
  <si>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</si>
  <si>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</si>
  <si>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</si>
  <si>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</si>
  <si>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</si>
  <si>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</si>
  <si>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</si>
  <si>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</si>
  <si>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</si>
  <si>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</si>
  <si>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</si>
  <si>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</si>
  <si>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</si>
  <si>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</si>
  <si>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</si>
  <si>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</si>
  <si>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</si>
  <si>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</si>
  <si>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</si>
  <si>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</si>
  <si>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</si>
  <si>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</si>
  <si>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</si>
  <si>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</si>
  <si>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</si>
  <si>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</si>
  <si>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</si>
  <si>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</si>
  <si>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</si>
  <si>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</si>
  <si>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</si>
  <si>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</si>
  <si>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</si>
  <si>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</si>
  <si>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</si>
  <si>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</si>
  <si>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</si>
  <si>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</si>
  <si>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</si>
  <si>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</si>
  <si>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</si>
  <si>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</si>
  <si>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</si>
  <si>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</si>
  <si>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</si>
  <si>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</si>
  <si>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</si>
  <si>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</si>
  <si>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</si>
  <si>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</si>
  <si>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</si>
  <si>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</si>
  <si>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</si>
  <si>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</si>
  <si>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</si>
  <si>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</si>
  <si>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</si>
  <si>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</si>
  <si>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</si>
  <si>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</si>
  <si>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</si>
  <si>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</si>
  <si>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</si>
  <si>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</si>
  <si>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</si>
  <si>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</si>
  <si>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</si>
  <si>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</si>
  <si>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</si>
  <si>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</si>
  <si>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</si>
  <si>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</si>
  <si>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</si>
  <si>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</si>
  <si>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</si>
  <si>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</si>
  <si>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</si>
  <si>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</si>
  <si>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</si>
  <si>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</si>
  <si>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</si>
  <si>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</si>
  <si>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</si>
  <si>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</si>
  <si>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</si>
  <si>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</si>
  <si>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</si>
  <si>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</si>
  <si>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</si>
  <si>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</si>
  <si>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</si>
  <si>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</si>
  <si>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</si>
  <si>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</si>
  <si>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</si>
  <si>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</si>
  <si>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</si>
  <si>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</si>
  <si>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</si>
  <si>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</si>
  <si>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</si>
  <si>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</si>
  <si>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</si>
  <si>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</si>
  <si>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</si>
  <si>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</si>
  <si>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</si>
  <si>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</si>
  <si>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</si>
  <si>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</si>
  <si>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</si>
  <si>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</si>
  <si>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</si>
  <si>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</si>
  <si>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</si>
  <si>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</si>
  <si>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</si>
  <si>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</si>
  <si>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</si>
  <si>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</si>
  <si>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</si>
  <si>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</si>
  <si>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</si>
  <si>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</si>
  <si>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</si>
  <si>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</si>
  <si>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</si>
  <si>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</si>
  <si>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</si>
  <si>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</si>
  <si>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</si>
  <si>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</si>
  <si>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</si>
  <si>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</si>
  <si>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</si>
  <si>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</si>
  <si>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</si>
  <si>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</si>
  <si>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</si>
  <si>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</si>
  <si>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</si>
  <si>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</si>
  <si>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</si>
  <si>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</si>
  <si>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</si>
  <si>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</si>
  <si>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</si>
  <si>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</si>
  <si>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</si>
  <si>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</si>
  <si>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</si>
  <si>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</si>
  <si>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</si>
  <si>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</si>
  <si>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</si>
  <si>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</si>
  <si>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</si>
  <si>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</si>
  <si>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</si>
  <si>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</si>
  <si>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</si>
  <si>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</si>
  <si>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</si>
  <si>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</si>
  <si>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</si>
  <si>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</si>
  <si>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</si>
  <si>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</si>
  <si>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</si>
  <si>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</si>
  <si>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</si>
  <si>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</si>
  <si>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</si>
  <si>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</si>
  <si>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</si>
  <si>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</si>
  <si>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</si>
  <si>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</si>
  <si>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</si>
  <si>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</si>
  <si>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</si>
  <si>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</si>
  <si>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</si>
  <si>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</si>
  <si>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</si>
  <si>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</si>
  <si>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</si>
  <si>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</si>
  <si>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</si>
  <si>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</si>
  <si>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</si>
  <si>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</si>
  <si>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</si>
  <si>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</si>
  <si>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</si>
  <si>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</si>
  <si>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</si>
  <si>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</si>
  <si>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</si>
  <si>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</si>
  <si>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</si>
  <si>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</si>
  <si>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</si>
  <si>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</si>
  <si>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</si>
  <si>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</si>
  <si>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</si>
  <si>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</si>
  <si>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</si>
  <si>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</si>
  <si>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</si>
  <si>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</si>
  <si>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</si>
  <si>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</si>
  <si>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</si>
  <si>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</si>
  <si>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</si>
  <si>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</si>
  <si>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</si>
  <si>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</si>
  <si>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</si>
  <si>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</si>
  <si>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</si>
  <si>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</si>
  <si>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</si>
  <si>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</si>
  <si>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</si>
  <si>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</si>
  <si>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</si>
  <si>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</si>
  <si>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</si>
  <si>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</si>
  <si>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</si>
  <si>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</si>
  <si>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</si>
  <si>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</si>
  <si>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</si>
  <si>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</si>
  <si>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</si>
  <si>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</si>
  <si>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</si>
  <si>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</si>
  <si>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</si>
  <si>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</si>
  <si>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</si>
  <si>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</si>
  <si>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</si>
  <si>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</si>
  <si>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</si>
  <si>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</si>
  <si>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</si>
  <si>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</si>
  <si>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</si>
  <si>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</si>
  <si>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</si>
  <si>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</si>
  <si>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</si>
  <si>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</si>
  <si>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</si>
  <si>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</si>
  <si>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</si>
  <si>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</si>
  <si>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</si>
  <si>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</si>
  <si>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</si>
  <si>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</si>
  <si>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</si>
  <si>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</si>
  <si>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</si>
  <si>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</si>
  <si>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</si>
  <si>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</si>
  <si>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</si>
  <si>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</si>
  <si>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</si>
  <si>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</si>
  <si>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</si>
  <si>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</si>
  <si>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</si>
  <si>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</si>
  <si>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</si>
  <si>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</si>
  <si>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</si>
  <si>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</si>
  <si>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</si>
  <si>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</si>
  <si>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</si>
  <si>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</si>
  <si>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</si>
  <si>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</si>
  <si>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</si>
  <si>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</si>
  <si>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</si>
  <si>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</si>
  <si>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</si>
  <si>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</si>
  <si>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</si>
  <si>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</si>
  <si>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</si>
  <si>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</si>
  <si>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</si>
  <si>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</si>
  <si>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</si>
  <si>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</si>
  <si>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</si>
  <si>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</si>
  <si>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</si>
  <si>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</si>
  <si>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</si>
  <si>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</si>
  <si>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</si>
  <si>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</si>
  <si>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</si>
  <si>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</si>
  <si>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</si>
  <si>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</si>
  <si>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</si>
  <si>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</si>
  <si>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</si>
  <si>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</si>
  <si>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</si>
  <si>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</si>
  <si>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</si>
  <si>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</si>
  <si>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</si>
  <si>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</si>
  <si>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</si>
  <si>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</si>
  <si>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</si>
  <si>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</si>
  <si>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</si>
  <si>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</si>
  <si>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</si>
  <si>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</si>
  <si>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</si>
  <si>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</si>
  <si>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</si>
  <si>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</si>
  <si>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</si>
  <si>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</si>
  <si>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</si>
  <si>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</si>
  <si>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</si>
  <si>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</si>
  <si>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</si>
  <si>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</si>
  <si>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</si>
  <si>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</si>
  <si>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</si>
  <si>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</si>
  <si>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</si>
  <si>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</si>
  <si>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</si>
  <si>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</si>
  <si>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</si>
  <si>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</si>
  <si>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</si>
  <si>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</si>
  <si>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</si>
  <si>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</si>
  <si>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</si>
  <si>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</si>
  <si>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</si>
  <si>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</si>
  <si>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</si>
  <si>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</si>
  <si>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</si>
  <si>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</si>
  <si>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</si>
  <si>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</si>
  <si>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</si>
  <si>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</si>
  <si>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</si>
  <si>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</si>
  <si>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</si>
  <si>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</si>
  <si>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</si>
  <si>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</si>
  <si>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</si>
  <si>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</si>
  <si>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</si>
  <si>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</si>
  <si>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</si>
  <si>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</si>
  <si>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</si>
  <si>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</si>
  <si>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</si>
  <si>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</si>
  <si>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</si>
  <si>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</si>
  <si>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</si>
  <si>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</si>
  <si>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</si>
  <si>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</si>
  <si>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</si>
  <si>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</si>
  <si>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</si>
  <si>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</si>
  <si>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</si>
  <si>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</si>
  <si>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</si>
  <si>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</si>
  <si>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</si>
  <si>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</si>
  <si>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</si>
  <si>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</si>
  <si>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</si>
  <si>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</si>
  <si>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</si>
  <si>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</si>
  <si>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</si>
  <si>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</si>
  <si>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</si>
  <si>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</si>
  <si>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</si>
  <si>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</si>
  <si>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</si>
  <si>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</si>
  <si>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</si>
  <si>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</si>
  <si>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</si>
  <si>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</si>
  <si>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</si>
  <si>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</si>
  <si>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</si>
  <si>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</si>
  <si>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</si>
  <si>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</si>
  <si>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</si>
  <si>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</si>
  <si>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</si>
  <si>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</si>
  <si>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</si>
  <si>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</si>
  <si>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</si>
  <si>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</si>
  <si>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</si>
  <si>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</si>
  <si>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</si>
  <si>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</si>
  <si>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</si>
  <si>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</si>
  <si>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</si>
  <si>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</si>
  <si>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</si>
  <si>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</si>
  <si>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</si>
  <si>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</si>
  <si>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</si>
  <si>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</si>
  <si>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</si>
  <si>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</si>
  <si>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</si>
  <si>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</si>
  <si>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</si>
  <si>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</si>
  <si>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</si>
  <si>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</si>
  <si>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</si>
  <si>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</si>
  <si>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</si>
  <si>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</si>
  <si>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</si>
  <si>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</si>
  <si>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</si>
  <si>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</si>
  <si>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</si>
  <si>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</si>
  <si>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</si>
  <si>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</si>
  <si>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</si>
  <si>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</si>
  <si>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</si>
  <si>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</si>
  <si>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</si>
  <si>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</si>
  <si>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</si>
  <si>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</si>
  <si>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</si>
  <si>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</si>
  <si>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</si>
  <si>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</si>
  <si>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</si>
  <si>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</si>
  <si>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</si>
  <si>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</si>
  <si>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</si>
  <si>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</si>
  <si>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</si>
  <si>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</si>
  <si>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</si>
  <si>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</si>
  <si>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</si>
  <si>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</si>
  <si>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</si>
  <si>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</si>
  <si>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</si>
  <si>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</si>
  <si>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</si>
  <si>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</si>
  <si>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</si>
  <si>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</si>
  <si>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</si>
  <si>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</si>
  <si>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</si>
  <si>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</si>
  <si>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</si>
  <si>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</si>
  <si>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</si>
  <si>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</si>
  <si>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</si>
  <si>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</si>
  <si>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</si>
  <si>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</si>
  <si>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</si>
  <si>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</si>
  <si>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</si>
  <si>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</si>
  <si>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</si>
  <si>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</si>
  <si>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</si>
  <si>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</si>
  <si>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</si>
  <si>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</si>
  <si>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</si>
  <si>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</si>
  <si>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</si>
  <si>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</si>
  <si>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</si>
  <si>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</si>
  <si>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</si>
  <si>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</si>
  <si>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</si>
  <si>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</si>
  <si>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</si>
  <si>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</si>
  <si>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</si>
  <si>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</si>
  <si>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</si>
  <si>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</si>
  <si>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</si>
  <si>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</si>
  <si>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</si>
  <si>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</si>
  <si>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</si>
  <si>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</si>
  <si>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</si>
  <si>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</si>
  <si>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</si>
  <si>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</si>
  <si>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</si>
  <si>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</si>
  <si>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</si>
  <si>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</si>
  <si>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</si>
  <si>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</si>
  <si>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</si>
  <si>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</si>
  <si>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</si>
  <si>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</si>
  <si>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</si>
  <si>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</si>
  <si>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</si>
  <si>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</si>
  <si>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</si>
  <si>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</si>
  <si>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</si>
  <si>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</si>
  <si>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</si>
  <si>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</si>
  <si>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</si>
  <si>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</si>
  <si>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</si>
  <si>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</si>
  <si>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</si>
  <si>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</si>
  <si>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</si>
  <si>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</si>
  <si>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</si>
  <si>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</si>
  <si>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</si>
  <si>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</si>
  <si>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</si>
  <si>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</si>
  <si>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</si>
  <si>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</si>
  <si>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</si>
  <si>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</si>
  <si>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</si>
  <si>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</si>
  <si>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</si>
  <si>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</si>
  <si>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</si>
  <si>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</si>
  <si>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</si>
  <si>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</si>
  <si>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</si>
  <si>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</si>
  <si>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</si>
  <si>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</si>
  <si>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</si>
  <si>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</si>
  <si>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</si>
  <si>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</si>
  <si>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</si>
  <si>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</si>
  <si>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</si>
  <si>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</si>
  <si>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</si>
  <si>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</si>
  <si>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</si>
  <si>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</si>
  <si>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</si>
  <si>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</si>
  <si>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</si>
  <si>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</si>
  <si>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</si>
  <si>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</si>
  <si>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</si>
  <si>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</si>
  <si>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</si>
  <si>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</si>
  <si>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</si>
  <si>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</si>
  <si>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</si>
  <si>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</si>
  <si>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</si>
  <si>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</si>
  <si>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</si>
  <si>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</si>
  <si>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</si>
  <si>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</si>
  <si>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</si>
  <si>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</si>
  <si>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</si>
  <si>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</si>
  <si>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</si>
  <si>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</si>
  <si>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</si>
  <si>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</si>
  <si>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</si>
  <si>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</si>
  <si>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</si>
  <si>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</si>
  <si>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</si>
  <si>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</si>
  <si>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</si>
  <si>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</si>
  <si>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</si>
  <si>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</si>
  <si>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</si>
  <si>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</si>
  <si>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</si>
  <si>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</si>
  <si>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</si>
  <si>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</si>
  <si>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</si>
  <si>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</si>
  <si>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</si>
  <si>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</si>
  <si>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</si>
  <si>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</si>
  <si>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</si>
  <si>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</si>
  <si>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</si>
  <si>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</si>
  <si>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</si>
  <si>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</si>
  <si>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</si>
  <si>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</si>
  <si>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</si>
  <si>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</si>
  <si>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</si>
  <si>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</si>
  <si>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</si>
  <si>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</si>
  <si>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</si>
  <si>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</si>
  <si>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</si>
  <si>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</si>
  <si>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</si>
  <si>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</si>
  <si>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</si>
  <si>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</si>
  <si>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</si>
  <si>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</si>
  <si>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</si>
  <si>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</si>
  <si>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</si>
  <si>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</si>
  <si>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</si>
  <si>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</si>
  <si>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</si>
  <si>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</si>
  <si>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</si>
  <si>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</si>
  <si>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</si>
  <si>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</si>
  <si>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</si>
  <si>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</si>
  <si>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</si>
  <si>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</si>
  <si>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</si>
  <si>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</si>
  <si>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</si>
  <si>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</si>
  <si>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</si>
  <si>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</si>
  <si>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</si>
  <si>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</si>
  <si>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</si>
  <si>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</si>
  <si>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</si>
  <si>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</si>
  <si>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</si>
  <si>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</si>
  <si>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</si>
  <si>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</si>
  <si>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</si>
  <si>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</si>
  <si>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</si>
  <si>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</si>
  <si>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</si>
  <si>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</si>
  <si>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</si>
  <si>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</si>
  <si>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</si>
  <si>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</si>
  <si>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</si>
  <si>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</si>
  <si>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</si>
  <si>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</si>
  <si>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</si>
  <si>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</si>
  <si>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</si>
  <si>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</si>
  <si>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</si>
  <si>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</si>
  <si>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</si>
  <si>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</si>
  <si>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</si>
  <si>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</si>
  <si>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</si>
  <si>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</si>
  <si>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</si>
  <si>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</si>
  <si>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</si>
  <si>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</si>
  <si>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</si>
  <si>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</si>
  <si>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</si>
  <si>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</si>
  <si>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</si>
  <si>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</si>
  <si>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</si>
  <si>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</si>
  <si>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</si>
  <si>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</si>
  <si>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</si>
  <si>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</si>
  <si>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</si>
  <si>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</si>
  <si>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</si>
  <si>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</si>
  <si>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</si>
  <si>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</si>
  <si>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</si>
  <si>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</si>
  <si>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</si>
  <si>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</si>
  <si>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</si>
  <si>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</si>
  <si>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</si>
  <si>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</si>
  <si>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</si>
  <si>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</si>
  <si>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</si>
  <si>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</si>
  <si>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</si>
  <si>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</si>
  <si>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</si>
  <si>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</si>
  <si>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</si>
  <si>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</si>
  <si>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</si>
  <si>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</si>
  <si>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</si>
  <si>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</si>
  <si>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</si>
  <si>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</si>
  <si>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</si>
  <si>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</si>
  <si>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</si>
  <si>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</si>
  <si>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</si>
  <si>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</si>
  <si>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</si>
  <si>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</si>
  <si>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</si>
  <si>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</si>
  <si>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</si>
  <si>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</si>
  <si>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</si>
  <si>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</si>
  <si>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</si>
  <si>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</si>
  <si>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</si>
  <si>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</si>
  <si>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</si>
  <si>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</si>
  <si>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</si>
  <si>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</si>
  <si>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</si>
  <si>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</si>
  <si>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</si>
  <si>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</si>
  <si>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</si>
  <si>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</si>
  <si>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</si>
  <si>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</si>
  <si>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</si>
  <si>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</si>
  <si>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</si>
  <si>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</si>
  <si>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</si>
  <si>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</si>
  <si>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</si>
  <si>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</si>
  <si>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</si>
  <si>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</si>
  <si>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</si>
  <si>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</si>
  <si>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</si>
  <si>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</si>
  <si>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</si>
  <si>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</si>
  <si>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</si>
  <si>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</si>
  <si>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</si>
  <si>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</si>
  <si>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</si>
  <si>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</si>
  <si>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</si>
  <si>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</si>
  <si>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</si>
  <si>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</si>
  <si>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</si>
  <si>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</si>
  <si>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</si>
  <si>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</si>
  <si>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</si>
  <si>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</si>
  <si>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</si>
  <si>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</si>
  <si>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</si>
  <si>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</si>
  <si>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</si>
  <si>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</si>
  <si>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</si>
  <si>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</si>
  <si>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</si>
  <si>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</si>
  <si>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</si>
  <si>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</si>
  <si>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</si>
  <si>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</si>
  <si>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</si>
  <si>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</si>
  <si>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</si>
  <si>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</si>
  <si>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</si>
  <si>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</si>
  <si>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</si>
  <si>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</si>
  <si>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</si>
  <si>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</si>
  <si>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</si>
  <si>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</si>
  <si>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</si>
  <si>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</si>
  <si>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</si>
  <si>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</si>
  <si>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</si>
  <si>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</si>
  <si>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</si>
  <si>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</si>
  <si>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</si>
  <si>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</si>
  <si>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</si>
  <si>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</si>
  <si>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</si>
  <si>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</si>
  <si>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</si>
  <si>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</si>
  <si>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</si>
  <si>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</si>
  <si>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</si>
  <si>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</si>
  <si>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</si>
  <si>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</si>
  <si>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</si>
  <si>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</si>
  <si>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</si>
  <si>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</si>
  <si>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</si>
  <si>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</si>
  <si>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</si>
  <si>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</si>
  <si>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</si>
  <si>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</si>
  <si>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</si>
  <si>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</si>
  <si>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</si>
  <si>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</si>
  <si>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</si>
  <si>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</si>
  <si>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</si>
  <si>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</si>
  <si>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</si>
  <si>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</si>
  <si>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</si>
  <si>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</si>
  <si>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</si>
  <si>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</si>
  <si>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</si>
  <si>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</si>
  <si>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</si>
  <si>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</si>
  <si>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</si>
  <si>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</si>
  <si>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</si>
  <si>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</si>
  <si>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</si>
  <si>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</si>
  <si>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</si>
  <si>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</si>
  <si>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</si>
  <si>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</si>
  <si>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</si>
  <si>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</si>
  <si>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</si>
  <si>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</si>
  <si>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</si>
  <si>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</si>
  <si>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</si>
  <si>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</si>
  <si>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</si>
  <si>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</si>
  <si>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</si>
  <si>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</si>
  <si>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</si>
  <si>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</si>
  <si>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</si>
  <si>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</si>
  <si>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</si>
  <si>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</si>
  <si>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</si>
  <si>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</si>
  <si>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</si>
  <si>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</si>
  <si>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</si>
  <si>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</si>
  <si>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</si>
  <si>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</si>
  <si>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</si>
  <si>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</si>
  <si>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</si>
  <si>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</si>
  <si>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</si>
  <si>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</si>
  <si>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</si>
  <si>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</si>
  <si>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</si>
  <si>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</si>
  <si>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</si>
  <si>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</si>
  <si>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</si>
  <si>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</si>
  <si>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</si>
  <si>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</si>
  <si>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</si>
  <si>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</si>
  <si>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</si>
  <si>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</si>
  <si>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</si>
  <si>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</si>
  <si>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</si>
  <si>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</si>
  <si>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</si>
  <si>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</si>
  <si>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</si>
  <si>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</si>
  <si>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</si>
  <si>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</si>
  <si>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</si>
  <si>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</si>
  <si>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</si>
  <si>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</si>
  <si>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</si>
  <si>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</si>
  <si>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</si>
  <si>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</si>
  <si>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</si>
  <si>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</si>
  <si>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</si>
  <si>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</si>
  <si>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</si>
  <si>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</si>
  <si>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</si>
  <si>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</si>
  <si>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</si>
  <si>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</si>
  <si>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</si>
  <si>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</si>
  <si>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</si>
  <si>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</si>
  <si>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</si>
  <si>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</si>
  <si>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</si>
  <si>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</si>
  <si>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</si>
  <si>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</si>
  <si>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</si>
  <si>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</si>
  <si>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</si>
  <si>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</si>
  <si>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</si>
  <si>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</si>
  <si>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</si>
  <si>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</si>
  <si>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</si>
  <si>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</si>
  <si>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</si>
  <si>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</si>
  <si>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</si>
  <si>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</si>
  <si>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</si>
  <si>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</si>
  <si>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</si>
  <si>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</si>
  <si>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</si>
  <si>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</si>
  <si>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</si>
  <si>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</si>
  <si>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</si>
  <si>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</si>
  <si>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</si>
  <si>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</si>
  <si>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</si>
  <si>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</si>
  <si>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</si>
  <si>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</si>
  <si>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</si>
  <si>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</si>
  <si>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</si>
  <si>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</si>
  <si>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</si>
  <si>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</si>
  <si>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</si>
  <si>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</si>
  <si>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</si>
  <si>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</si>
  <si>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</si>
  <si>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</si>
  <si>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</si>
  <si>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</si>
  <si>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</si>
  <si>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</si>
  <si>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</si>
  <si>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</si>
  <si>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</si>
  <si>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</si>
  <si>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</si>
  <si>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</si>
  <si>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</si>
  <si>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</si>
  <si>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</si>
  <si>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</si>
  <si>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</si>
  <si>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</si>
  <si>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</si>
  <si>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</si>
  <si>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</si>
  <si>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</si>
  <si>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</si>
  <si>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</si>
  <si>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</si>
  <si>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</si>
  <si>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</si>
  <si>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</si>
  <si>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</si>
  <si>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</si>
  <si>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</si>
  <si>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</si>
  <si>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</si>
  <si>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</si>
  <si>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</si>
  <si>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</si>
  <si>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</si>
  <si>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</si>
  <si>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</si>
  <si>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</si>
  <si>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</si>
  <si>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</si>
  <si>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</si>
  <si>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</si>
  <si>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</si>
  <si>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</si>
  <si>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</si>
  <si>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</si>
  <si>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</si>
  <si>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</si>
  <si>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</si>
  <si>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</si>
  <si>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</si>
  <si>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</si>
  <si>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</si>
  <si>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</si>
  <si>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</si>
  <si>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</si>
  <si>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</si>
  <si>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</si>
  <si>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</si>
  <si>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</si>
  <si>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</si>
  <si>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</si>
  <si>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</si>
  <si>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</si>
  <si>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</si>
  <si>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</si>
  <si>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</si>
  <si>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</si>
  <si>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</si>
  <si>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</si>
  <si>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</si>
  <si>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</si>
  <si>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</si>
  <si>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</si>
  <si>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</si>
  <si>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</si>
  <si>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</si>
  <si>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</si>
  <si>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</si>
  <si>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</si>
  <si>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</si>
  <si>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</si>
  <si>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</si>
  <si>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</si>
  <si>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</si>
  <si>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</si>
  <si>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</si>
  <si>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</si>
  <si>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</si>
  <si>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</si>
  <si>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</si>
  <si>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</si>
  <si>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</si>
  <si>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</si>
  <si>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</si>
  <si>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</si>
  <si>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</si>
  <si>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</si>
  <si>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</si>
  <si>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</si>
  <si>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</si>
  <si>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</si>
  <si>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</si>
  <si>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</si>
  <si>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</si>
  <si>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</si>
  <si>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</si>
  <si>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</si>
  <si>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</si>
  <si>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</si>
  <si>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</si>
  <si>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</si>
  <si>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</si>
  <si>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</si>
  <si>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</si>
  <si>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</si>
  <si>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</si>
  <si>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</si>
  <si>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</si>
  <si>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</si>
  <si>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</si>
  <si>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</si>
  <si>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</si>
  <si>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</si>
  <si>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</si>
  <si>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</si>
  <si>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</si>
  <si>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</si>
  <si>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</si>
  <si>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</si>
  <si>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</si>
  <si>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</si>
  <si>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</si>
  <si>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</si>
  <si>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</si>
  <si>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</si>
  <si>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</si>
  <si>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</si>
  <si>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</si>
  <si>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</si>
  <si>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</si>
  <si>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</si>
  <si>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</si>
  <si>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</si>
  <si>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</si>
  <si>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</si>
  <si>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</si>
  <si>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</si>
  <si>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</si>
  <si>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</si>
  <si>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</si>
  <si>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</si>
  <si>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</si>
  <si>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</si>
  <si>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</si>
  <si>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</si>
  <si>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</si>
  <si>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</si>
  <si>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</si>
  <si>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</si>
  <si>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</si>
  <si>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</si>
  <si>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</si>
  <si>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</si>
  <si>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</si>
  <si>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</si>
  <si>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</si>
  <si>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</si>
  <si>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</si>
  <si>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</si>
  <si>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</si>
  <si>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</si>
  <si>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</si>
  <si>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</si>
  <si>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</si>
  <si>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</si>
  <si>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</si>
  <si>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</si>
  <si>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</si>
  <si>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</si>
  <si>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</si>
  <si>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</si>
  <si>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</si>
  <si>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</si>
  <si>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</si>
  <si>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</si>
  <si>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</si>
  <si>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</si>
  <si>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</si>
  <si>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</si>
  <si>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</si>
  <si>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</si>
  <si>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</si>
  <si>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</si>
  <si>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</si>
  <si>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</si>
  <si>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</si>
  <si>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</si>
  <si>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</si>
  <si>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</si>
  <si>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</si>
  <si>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</si>
  <si>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</si>
  <si>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</si>
  <si>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</si>
  <si>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</si>
  <si>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</si>
  <si>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</si>
  <si>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</si>
  <si>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</si>
  <si>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</si>
  <si>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</si>
  <si>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</si>
  <si>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</si>
  <si>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</si>
  <si>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</si>
  <si>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</si>
  <si>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</si>
  <si>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</si>
  <si>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</si>
  <si>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</si>
  <si>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</si>
  <si>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</si>
  <si>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</si>
  <si>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</si>
  <si>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</si>
  <si>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</si>
  <si>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</si>
  <si>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</si>
  <si>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</si>
  <si>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</si>
  <si>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</si>
  <si>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</si>
  <si>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</si>
  <si>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</si>
  <si>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</si>
  <si>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</si>
  <si>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</si>
  <si>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</si>
  <si>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</si>
  <si>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</si>
  <si>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</si>
  <si>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</si>
  <si>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</si>
  <si>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</si>
  <si>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</si>
  <si>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</si>
  <si>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</si>
  <si>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</si>
  <si>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</si>
  <si>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</si>
  <si>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</si>
  <si>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</si>
  <si>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</si>
  <si>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</si>
  <si>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</si>
  <si>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</si>
  <si>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</si>
  <si>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</si>
  <si>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</si>
  <si>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</si>
  <si>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</si>
  <si>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</si>
  <si>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</si>
  <si>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</si>
  <si>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</si>
  <si>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</si>
  <si>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</si>
  <si>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</si>
  <si>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</si>
  <si>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</si>
  <si>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</si>
  <si>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</si>
  <si>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</si>
  <si>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</si>
  <si>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</si>
  <si>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</si>
  <si>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</si>
  <si>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</si>
  <si>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</si>
  <si>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</si>
  <si>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</si>
  <si>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</si>
  <si>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</si>
  <si>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</si>
  <si>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</si>
  <si>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</si>
  <si>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</si>
  <si>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</si>
  <si>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</si>
  <si>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</si>
  <si>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</si>
  <si>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</si>
  <si>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</si>
  <si>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</si>
  <si>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</si>
  <si>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</si>
  <si>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</si>
  <si>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</si>
  <si>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</si>
  <si>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</si>
  <si>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</si>
  <si>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</si>
  <si>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</si>
  <si>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</si>
  <si>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</si>
  <si>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</si>
  <si>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</si>
  <si>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</si>
  <si>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</si>
  <si>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</si>
  <si>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</si>
  <si>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</si>
  <si>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</si>
  <si>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</si>
  <si>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</si>
  <si>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</si>
  <si>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</si>
  <si>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</si>
  <si>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</si>
  <si>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</si>
  <si>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</si>
  <si>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</si>
  <si>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</si>
  <si>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</si>
  <si>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</si>
  <si>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</si>
  <si>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</si>
  <si>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</si>
  <si>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</si>
  <si>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</si>
  <si>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</si>
  <si>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</si>
  <si>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</si>
  <si>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</si>
  <si>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</si>
  <si>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</si>
  <si>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</si>
  <si>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</si>
  <si>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</si>
  <si>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</si>
  <si>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</si>
  <si>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</si>
  <si>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</si>
  <si>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</si>
  <si>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</si>
  <si>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</si>
  <si>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</si>
  <si>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</si>
  <si>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</si>
  <si>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</si>
  <si>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</si>
  <si>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</si>
  <si>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</si>
  <si>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</si>
  <si>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</si>
  <si>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</si>
  <si>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</si>
  <si>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</si>
  <si>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</si>
  <si>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</si>
  <si>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</si>
  <si>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</si>
  <si>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</si>
  <si>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</si>
  <si>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</si>
  <si>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</si>
  <si>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</si>
  <si>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</si>
  <si>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</si>
  <si>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</si>
  <si>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</si>
  <si>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</si>
  <si>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</si>
  <si>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</si>
  <si>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</si>
  <si>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</si>
  <si>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</si>
  <si>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</si>
  <si>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</si>
  <si>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</si>
  <si>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</si>
  <si>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</si>
  <si>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</si>
  <si>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</si>
  <si>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</si>
  <si>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</si>
  <si>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</si>
  <si>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</si>
  <si>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</si>
  <si>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</si>
  <si>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</si>
  <si>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</si>
  <si>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</si>
  <si>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</si>
  <si>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</si>
  <si>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</si>
  <si>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</si>
  <si>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</si>
  <si>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</si>
  <si>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</si>
  <si>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</si>
  <si>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</si>
  <si>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</si>
  <si>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</si>
  <si>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</si>
  <si>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</si>
  <si>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</si>
  <si>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</si>
  <si>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</si>
  <si>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</si>
  <si>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</si>
  <si>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</si>
  <si>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</si>
  <si>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</si>
  <si>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</si>
  <si>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</si>
  <si>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</si>
  <si>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</si>
  <si>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</si>
  <si>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</si>
  <si>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</si>
  <si>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</si>
  <si>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</si>
  <si>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</si>
  <si>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</si>
  <si>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</si>
  <si>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</si>
  <si>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</si>
  <si>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</si>
  <si>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</si>
  <si>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</si>
  <si>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</si>
  <si>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</si>
  <si>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</si>
  <si>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</si>
  <si>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</si>
  <si>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</si>
  <si>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</si>
  <si>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</si>
  <si>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</si>
  <si>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</si>
  <si>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</si>
  <si>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</si>
  <si>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</si>
  <si>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</si>
  <si>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</si>
  <si>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</si>
  <si>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</si>
  <si>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</si>
  <si>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</si>
  <si>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</si>
  <si>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</si>
  <si>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</si>
  <si>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</si>
  <si>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</si>
  <si>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</si>
  <si>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</si>
  <si>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</si>
  <si>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</si>
  <si>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</si>
  <si>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</si>
  <si>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</si>
  <si>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</si>
  <si>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</si>
  <si>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</si>
  <si>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</si>
  <si>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</si>
  <si>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</si>
  <si>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</si>
  <si>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</si>
  <si>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</si>
  <si>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</si>
  <si>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</si>
  <si>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</si>
  <si>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</si>
  <si>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</si>
  <si>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</si>
  <si>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</si>
  <si>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</si>
  <si>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</si>
  <si>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</si>
  <si>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</si>
  <si>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</si>
  <si>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</si>
  <si>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</si>
  <si>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</si>
  <si>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</si>
  <si>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</si>
  <si>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</si>
  <si>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</si>
  <si>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</si>
  <si>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</si>
  <si>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</si>
  <si>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</si>
  <si>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</si>
  <si>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</si>
  <si>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</si>
  <si>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</si>
  <si>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</si>
  <si>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</si>
  <si>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</si>
  <si>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</si>
  <si>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</si>
  <si>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</si>
  <si>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</si>
  <si>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</si>
  <si>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</si>
  <si>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</si>
  <si>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</si>
  <si>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</si>
  <si>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</si>
  <si>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</si>
  <si>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</si>
  <si>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</si>
  <si>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</si>
  <si>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</si>
  <si>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</si>
  <si>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</si>
  <si>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</si>
  <si>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</si>
  <si>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</si>
  <si>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</si>
  <si>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</si>
  <si>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</si>
  <si>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</si>
  <si>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</si>
  <si>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</si>
  <si>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</si>
  <si>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</si>
  <si>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</si>
  <si>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</si>
  <si>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</si>
  <si>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</si>
  <si>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</si>
  <si>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</si>
  <si>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</si>
  <si>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</si>
  <si>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</si>
  <si>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</si>
  <si>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</si>
  <si>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</si>
  <si>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</si>
  <si>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</si>
  <si>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</si>
  <si>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</si>
  <si>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</si>
  <si>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</si>
  <si>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</si>
  <si>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</si>
  <si>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</si>
  <si>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</si>
  <si>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</si>
  <si>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</si>
  <si>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</si>
  <si>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</si>
  <si>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</si>
  <si>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</si>
  <si>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</si>
  <si>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</si>
  <si>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</si>
  <si>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</si>
  <si>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</si>
  <si>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</si>
  <si>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</si>
  <si>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</si>
  <si>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</si>
  <si>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</si>
  <si>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</si>
  <si>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</si>
  <si>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</si>
  <si>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</si>
  <si>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</si>
  <si>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</si>
  <si>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</si>
  <si>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</si>
  <si>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</si>
  <si>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</si>
  <si>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</si>
  <si>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</si>
  <si>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</si>
  <si>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</si>
  <si>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</si>
  <si>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</si>
  <si>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</si>
  <si>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</si>
  <si>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</si>
  <si>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</si>
  <si>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</si>
  <si>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</si>
  <si>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</si>
  <si>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</si>
  <si>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</si>
  <si>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</si>
  <si>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</si>
  <si>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</si>
  <si>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</si>
  <si>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</si>
  <si>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</si>
  <si>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</si>
  <si>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</si>
  <si>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</si>
  <si>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</si>
  <si>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</si>
  <si>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</si>
  <si>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</si>
  <si>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</si>
  <si>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</si>
  <si>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</si>
  <si>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</si>
  <si>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</si>
  <si>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</si>
  <si>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</si>
  <si>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</si>
  <si>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</si>
  <si>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</si>
  <si>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</si>
  <si>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</si>
  <si>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</si>
  <si>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</si>
  <si>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</si>
  <si>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</si>
  <si>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</si>
  <si>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</si>
  <si>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</si>
  <si>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</si>
  <si>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</si>
  <si>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</si>
  <si>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</si>
  <si>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</si>
  <si>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</si>
  <si>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</si>
  <si>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</si>
  <si>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</si>
  <si>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</si>
  <si>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</si>
  <si>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</si>
  <si>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</si>
  <si>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</si>
  <si>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</si>
  <si>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</si>
  <si>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</si>
  <si>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</si>
  <si>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</si>
  <si>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</si>
  <si>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</si>
  <si>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</si>
  <si>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</si>
  <si>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</si>
  <si>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</si>
  <si>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</si>
  <si>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</si>
  <si>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</si>
  <si>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</si>
  <si>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</si>
  <si>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</si>
  <si>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</si>
  <si>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</si>
  <si>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</si>
  <si>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</si>
  <si>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</si>
  <si>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</si>
  <si>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</si>
  <si>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</si>
  <si>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</si>
  <si>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</si>
  <si>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</si>
  <si>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</si>
  <si>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</si>
  <si>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</si>
  <si>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</si>
  <si>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</si>
  <si>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</si>
  <si>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</si>
  <si>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</si>
  <si>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</si>
  <si>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</si>
  <si>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</si>
  <si>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</si>
  <si>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</si>
  <si>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</si>
  <si>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</si>
  <si>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</si>
  <si>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</si>
  <si>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</si>
  <si>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</si>
  <si>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</si>
  <si>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</si>
  <si>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</si>
  <si>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</si>
  <si>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</si>
  <si>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</si>
  <si>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</si>
  <si>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</si>
  <si>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</si>
  <si>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</si>
  <si>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</si>
  <si>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</si>
  <si>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</si>
  <si>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</si>
  <si>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</si>
  <si>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</si>
  <si>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</si>
  <si>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</si>
  <si>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</si>
  <si>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</si>
  <si>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</si>
  <si>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</si>
  <si>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</si>
  <si>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</si>
  <si>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</si>
  <si>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</si>
  <si>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</si>
  <si>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</si>
  <si>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</si>
  <si>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</si>
  <si>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</si>
  <si>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</si>
  <si>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</si>
  <si>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</si>
  <si>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</si>
  <si>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</si>
  <si>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</si>
  <si>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</si>
  <si>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</si>
  <si>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</si>
  <si>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</si>
  <si>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</si>
  <si>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</si>
  <si>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</si>
  <si>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</si>
  <si>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</si>
  <si>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</si>
  <si>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</si>
  <si>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</si>
  <si>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</si>
  <si>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</si>
  <si>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</si>
  <si>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</si>
  <si>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</si>
  <si>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</si>
  <si>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</si>
  <si>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</si>
  <si>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</si>
  <si>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</si>
  <si>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</si>
  <si>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</si>
  <si>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</si>
  <si>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</si>
  <si>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</si>
  <si>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</si>
  <si>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</si>
  <si>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</si>
  <si>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</si>
  <si>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</si>
  <si>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</si>
  <si>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</si>
  <si>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</si>
  <si>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</si>
  <si>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</si>
  <si>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</si>
  <si>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</si>
  <si>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</si>
  <si>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</si>
  <si>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</si>
  <si>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</si>
  <si>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</si>
  <si>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</si>
  <si>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</si>
  <si>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</si>
  <si>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</si>
  <si>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</si>
  <si>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</si>
  <si>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</si>
  <si>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</si>
  <si>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</si>
  <si>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</si>
  <si>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</si>
  <si>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</si>
  <si>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</si>
  <si>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</si>
  <si>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</si>
  <si>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</si>
  <si>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</si>
  <si>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</si>
  <si>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</si>
  <si>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</si>
  <si>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</si>
  <si>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</si>
  <si>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</si>
  <si>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</si>
  <si>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</si>
  <si>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</si>
  <si>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</si>
  <si>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</si>
  <si>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</si>
  <si>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</si>
  <si>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</si>
  <si>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</si>
  <si>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</si>
  <si>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</si>
  <si>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</si>
  <si>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</si>
  <si>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</si>
  <si>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</si>
  <si>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</si>
  <si>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</si>
  <si>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</si>
  <si>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</si>
  <si>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</si>
  <si>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</si>
  <si>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</si>
  <si>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</si>
  <si>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</si>
  <si>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</si>
  <si>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</si>
  <si>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</si>
  <si>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</si>
  <si>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</si>
  <si>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</si>
  <si>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</si>
  <si>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</si>
  <si>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</si>
  <si>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</si>
  <si>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</si>
  <si>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</si>
  <si>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</si>
  <si>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</si>
  <si>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</si>
  <si>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</si>
  <si>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</si>
  <si>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</si>
  <si>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</si>
  <si>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</si>
  <si>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</si>
  <si>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</si>
  <si>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</si>
  <si>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</si>
  <si>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</si>
  <si>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</si>
  <si>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</si>
  <si>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</si>
  <si>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</si>
  <si>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</si>
  <si>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</si>
  <si>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</si>
  <si>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</si>
  <si>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</si>
  <si>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</si>
  <si>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</si>
  <si>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</si>
  <si>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</si>
  <si>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</si>
  <si>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</si>
  <si>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</si>
  <si>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</si>
  <si>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</si>
  <si>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</si>
  <si>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</si>
  <si>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</si>
  <si>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</si>
  <si>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</si>
  <si>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</si>
  <si>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</si>
  <si>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</si>
  <si>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</si>
  <si>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</si>
  <si>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</si>
  <si>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</si>
  <si>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</si>
  <si>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</si>
  <si>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</si>
  <si>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</si>
  <si>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</si>
  <si>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</si>
  <si>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</si>
  <si>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</si>
  <si>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</si>
  <si>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</si>
  <si>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</si>
  <si>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</si>
  <si>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</si>
  <si>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</si>
  <si>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</si>
  <si>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</si>
  <si>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</si>
  <si>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</si>
  <si>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</si>
  <si>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</si>
  <si>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</si>
  <si>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</si>
  <si>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</si>
  <si>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</si>
  <si>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</si>
  <si>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</si>
  <si>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</si>
  <si>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</si>
  <si>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</si>
  <si>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</si>
  <si>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</si>
  <si>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</si>
  <si>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</si>
  <si>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</si>
  <si>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</si>
  <si>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</si>
  <si>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</si>
  <si>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</si>
  <si>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</si>
  <si>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</si>
  <si>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</si>
  <si>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</si>
  <si>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</si>
  <si>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</si>
  <si>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</si>
  <si>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</si>
  <si>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</si>
  <si>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</si>
  <si>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</si>
  <si>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</si>
  <si>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</si>
  <si>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</si>
  <si>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</si>
  <si>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</si>
  <si>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</si>
  <si>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</si>
  <si>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</si>
  <si>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</si>
  <si>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</si>
  <si>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</si>
  <si>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</si>
  <si>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</si>
  <si>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</si>
  <si>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</si>
  <si>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</si>
  <si>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</si>
  <si>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</si>
  <si>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</si>
  <si>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</si>
  <si>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</si>
  <si>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</si>
  <si>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</si>
  <si>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</si>
  <si>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</si>
  <si>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</si>
  <si>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</si>
  <si>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</si>
  <si>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</si>
  <si>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</si>
  <si>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</si>
  <si>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</si>
  <si>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</si>
  <si>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</si>
  <si>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</si>
  <si>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</si>
  <si>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</si>
  <si>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</si>
  <si>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</si>
  <si>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</si>
  <si>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</si>
  <si>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</si>
  <si>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</si>
  <si>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</si>
  <si>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</si>
  <si>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</si>
  <si>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</si>
  <si>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</si>
  <si>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</si>
  <si>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</si>
  <si>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</si>
  <si>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</si>
  <si>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</si>
  <si>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</si>
  <si>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</si>
  <si>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</si>
  <si>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</si>
  <si>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</si>
  <si>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</si>
  <si>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</si>
  <si>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</si>
  <si>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</si>
  <si>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</si>
  <si>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</si>
  <si>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</si>
  <si>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</si>
  <si>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</si>
  <si>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</si>
  <si>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</si>
  <si>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</si>
  <si>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</si>
  <si>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</si>
  <si>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</si>
  <si>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</si>
  <si>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</si>
  <si>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</si>
  <si>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</si>
  <si>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</si>
  <si>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</si>
  <si>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</si>
  <si>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</si>
  <si>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</si>
  <si>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</si>
  <si>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</si>
  <si>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</si>
  <si>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</si>
  <si>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</si>
  <si>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</si>
  <si>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</si>
  <si>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</si>
  <si>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</si>
  <si>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</si>
  <si>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</si>
  <si>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</si>
  <si>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</si>
  <si>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</si>
  <si>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</si>
  <si>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</si>
  <si>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</si>
  <si>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</si>
  <si>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</si>
  <si>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</si>
  <si>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</si>
  <si>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</si>
  <si>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</si>
  <si>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</si>
  <si>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</si>
  <si>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</si>
  <si>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</si>
  <si>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</si>
  <si>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</si>
  <si>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</si>
  <si>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</si>
  <si>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</si>
  <si>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</si>
  <si>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</si>
  <si>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</si>
  <si>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</si>
  <si>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</si>
  <si>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</si>
  <si>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</si>
  <si>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</si>
  <si>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</si>
  <si>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</si>
  <si>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</si>
  <si>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</si>
  <si>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</si>
  <si>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</si>
  <si>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</si>
  <si>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</si>
  <si>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</si>
  <si>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</si>
  <si>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</si>
  <si>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</si>
  <si>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</si>
  <si>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</si>
  <si>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</si>
  <si>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</si>
  <si>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</si>
  <si>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</si>
  <si>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</si>
  <si>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</si>
  <si>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</si>
  <si>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</si>
  <si>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</si>
  <si>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</si>
  <si>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</si>
  <si>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</si>
  <si>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</si>
  <si>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</si>
  <si>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</si>
  <si>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</si>
  <si>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</si>
  <si>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</si>
  <si>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</si>
  <si>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</si>
  <si>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</si>
  <si>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</si>
  <si>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</si>
  <si>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</si>
  <si>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</si>
  <si>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</si>
  <si>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</si>
  <si>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</si>
  <si>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</si>
  <si>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</si>
  <si>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</si>
  <si>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</si>
  <si>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</si>
  <si>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</si>
  <si>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</si>
  <si>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</si>
  <si>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</si>
  <si>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</si>
  <si>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</si>
  <si>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</si>
  <si>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</si>
  <si>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</si>
  <si>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</si>
  <si>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</si>
  <si>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</si>
  <si>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</si>
  <si>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</si>
  <si>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</si>
  <si>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</si>
  <si>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</si>
  <si>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</si>
  <si>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</si>
  <si>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</si>
  <si>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</si>
  <si>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</si>
  <si>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</si>
  <si>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</si>
  <si>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</si>
  <si>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</si>
  <si>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</si>
  <si>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</si>
  <si>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</si>
  <si>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</si>
  <si>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</si>
  <si>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</si>
  <si>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</si>
  <si>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</si>
  <si>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</si>
  <si>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</si>
  <si>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</si>
  <si>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</si>
  <si>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</si>
  <si>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</si>
  <si>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</si>
  <si>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</si>
  <si>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</si>
  <si>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</si>
  <si>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</si>
  <si>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</si>
  <si>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</si>
  <si>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</si>
  <si>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</si>
  <si>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</si>
  <si>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</si>
  <si>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</si>
  <si>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</si>
  <si>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</si>
  <si>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</si>
  <si>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</si>
  <si>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</si>
  <si>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</si>
  <si>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</si>
  <si>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</si>
  <si>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</si>
  <si>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</si>
  <si>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</si>
  <si>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</si>
  <si>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</si>
  <si>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</si>
  <si>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</si>
  <si>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</si>
  <si>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</si>
  <si>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</si>
  <si>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</si>
  <si>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</si>
  <si>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</si>
  <si>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</si>
  <si>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</si>
  <si>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</si>
  <si>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</si>
  <si>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</si>
  <si>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</si>
  <si>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</si>
  <si>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</si>
  <si>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</si>
  <si>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</si>
  <si>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</si>
  <si>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</si>
  <si>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</si>
  <si>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</si>
  <si>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</si>
  <si>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</si>
  <si>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</si>
  <si>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</si>
  <si>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</si>
  <si>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</si>
  <si>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</si>
  <si>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</si>
  <si>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</si>
  <si>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</si>
  <si>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</si>
  <si>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</si>
  <si>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</si>
  <si>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</si>
  <si>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</si>
  <si>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</si>
  <si>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</si>
  <si>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</si>
  <si>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</si>
  <si>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</si>
  <si>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</si>
  <si>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</si>
  <si>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</si>
  <si>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</si>
  <si>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</si>
  <si>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</si>
  <si>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</si>
  <si>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</si>
  <si>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</si>
  <si>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</si>
  <si>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</si>
  <si>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</si>
  <si>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</si>
  <si>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</si>
  <si>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</si>
  <si>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</si>
  <si>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</si>
  <si>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</si>
  <si>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</si>
  <si>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</si>
  <si>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</si>
  <si>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</si>
  <si>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</si>
  <si>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</si>
  <si>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</si>
  <si>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</si>
  <si>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</si>
  <si>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</si>
  <si>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</si>
  <si>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</si>
  <si>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</si>
  <si>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</si>
  <si>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</si>
  <si>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</si>
  <si>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</si>
  <si>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</si>
  <si>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</si>
  <si>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</si>
  <si>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</si>
  <si>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</si>
  <si>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</si>
  <si>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</si>
  <si>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</si>
  <si>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</si>
  <si>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</si>
  <si>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</si>
  <si>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</si>
  <si>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</si>
  <si>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</si>
  <si>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</si>
  <si>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</si>
  <si>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</si>
  <si>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</si>
  <si>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</si>
  <si>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</si>
  <si>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</si>
  <si>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</si>
  <si>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</si>
  <si>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</si>
  <si>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</si>
  <si>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</si>
  <si>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</si>
  <si>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</si>
  <si>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</si>
  <si>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</si>
  <si>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</si>
  <si>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</si>
  <si>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</si>
  <si>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</si>
  <si>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</si>
  <si>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</si>
  <si>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</si>
  <si>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</si>
  <si>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</si>
  <si>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</si>
  <si>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</si>
  <si>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</si>
  <si>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</si>
  <si>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</si>
  <si>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</si>
  <si>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</si>
  <si>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</si>
  <si>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</si>
  <si>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</si>
  <si>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</si>
  <si>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</si>
  <si>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</si>
  <si>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</si>
  <si>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</si>
  <si>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</si>
  <si>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</si>
  <si>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</si>
  <si>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</si>
  <si>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</si>
  <si>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</si>
  <si>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</si>
  <si>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</si>
  <si>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</si>
  <si>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</si>
  <si>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</si>
  <si>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</si>
  <si>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</si>
  <si>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</si>
  <si>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</si>
  <si>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</si>
  <si>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</si>
  <si>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</si>
  <si>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</si>
  <si>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</si>
  <si>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</si>
  <si>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</si>
  <si>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</si>
  <si>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</si>
  <si>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</si>
  <si>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</si>
  <si>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</si>
  <si>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</si>
  <si>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</si>
  <si>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</si>
  <si>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</si>
  <si>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</si>
  <si>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</si>
  <si>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</si>
  <si>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</si>
  <si>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</si>
  <si>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</si>
  <si>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</si>
  <si>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</si>
  <si>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</si>
  <si>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</si>
  <si>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</si>
  <si>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</si>
  <si>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</si>
  <si>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</si>
  <si>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</si>
  <si>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</si>
  <si>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</si>
  <si>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</si>
  <si>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</si>
  <si>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</si>
  <si>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</si>
  <si>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</si>
  <si>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</si>
  <si>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</si>
  <si>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</si>
  <si>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</si>
  <si>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</si>
  <si>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</si>
  <si>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</si>
  <si>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</si>
  <si>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</si>
  <si>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</si>
  <si>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</si>
  <si>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</si>
  <si>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</si>
  <si>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</si>
  <si>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</si>
  <si>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</si>
  <si>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</si>
  <si>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</si>
  <si>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</si>
  <si>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</si>
  <si>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</si>
  <si>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</si>
  <si>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</si>
  <si>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</si>
  <si>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</si>
  <si>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</si>
  <si>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</si>
  <si>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</si>
  <si>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</si>
  <si>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</si>
  <si>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</si>
  <si>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</si>
  <si>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</si>
  <si>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</si>
  <si>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</si>
  <si>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</si>
  <si>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</si>
  <si>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</si>
  <si>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</si>
  <si>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</si>
  <si>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</si>
  <si>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</si>
  <si>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</si>
  <si>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</si>
  <si>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</si>
  <si>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</si>
  <si>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</si>
  <si>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</si>
  <si>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</si>
  <si>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</si>
  <si>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</si>
  <si>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</si>
  <si>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</si>
  <si>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</si>
  <si>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</si>
  <si>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</si>
  <si>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</si>
  <si>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</si>
  <si>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</si>
  <si>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</si>
  <si>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</si>
  <si>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</si>
  <si>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</si>
  <si>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</si>
  <si>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</si>
  <si>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</si>
  <si>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</si>
  <si>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</si>
  <si>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</si>
  <si>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</si>
  <si>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</si>
  <si>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</si>
  <si>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</si>
  <si>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</si>
  <si>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</si>
  <si>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</si>
  <si>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</si>
  <si>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</si>
  <si>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</si>
  <si>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</si>
  <si>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</si>
  <si>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</si>
  <si>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</si>
  <si>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</si>
  <si>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</si>
  <si>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</si>
  <si>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</si>
  <si>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</si>
  <si>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</si>
  <si>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</si>
  <si>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</si>
  <si>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</si>
  <si>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</si>
  <si>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</si>
  <si>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</si>
  <si>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</si>
  <si>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</si>
  <si>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</si>
  <si>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</si>
  <si>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</si>
  <si>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</si>
  <si>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</si>
  <si>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</si>
  <si>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</si>
  <si>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</si>
  <si>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</si>
  <si>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</si>
  <si>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</si>
  <si>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</si>
  <si>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</si>
  <si>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</si>
  <si>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</si>
  <si>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</si>
  <si>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</si>
  <si>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</si>
  <si>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</si>
  <si>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</si>
  <si>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</si>
  <si>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</si>
  <si>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</si>
  <si>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</si>
  <si>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</si>
  <si>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</si>
  <si>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</si>
  <si>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</si>
  <si>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</si>
  <si>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</si>
  <si>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</si>
  <si>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</si>
  <si>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</si>
  <si>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</si>
  <si>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</si>
  <si>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</si>
  <si>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</si>
  <si>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</si>
  <si>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</si>
  <si>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</si>
  <si>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</si>
  <si>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</si>
  <si>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</si>
  <si>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</si>
  <si>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</si>
  <si>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</si>
  <si>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</si>
  <si>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</si>
  <si>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</si>
  <si>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</si>
  <si>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</si>
  <si>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</si>
  <si>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</si>
  <si>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</si>
  <si>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</si>
  <si>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</si>
  <si>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</si>
  <si>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</si>
  <si>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</si>
  <si>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</si>
  <si>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</si>
  <si>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</si>
  <si>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</si>
  <si>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</si>
  <si>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</si>
  <si>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</si>
  <si>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</si>
  <si>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</si>
  <si>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</si>
  <si>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</si>
  <si>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</si>
  <si>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</si>
  <si>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</si>
  <si>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</si>
  <si>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</si>
  <si>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</si>
  <si>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</si>
  <si>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</si>
  <si>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</si>
  <si>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</si>
  <si>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</si>
  <si>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</si>
  <si>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</si>
  <si>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</si>
  <si>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</si>
  <si>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</si>
  <si>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</si>
  <si>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</si>
  <si>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</si>
  <si>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</si>
  <si>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</si>
  <si>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</si>
  <si>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</si>
  <si>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</si>
  <si>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</si>
  <si>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</si>
  <si>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</si>
  <si>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</si>
  <si>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</si>
  <si>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</si>
  <si>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</si>
  <si>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</si>
  <si>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</si>
  <si>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</si>
  <si>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</si>
  <si>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</si>
  <si>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</si>
  <si>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</si>
  <si>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</si>
  <si>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</si>
  <si>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</si>
  <si>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</si>
  <si>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</si>
  <si>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</si>
  <si>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</si>
  <si>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</si>
  <si>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</si>
  <si>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</si>
  <si>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</si>
  <si>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</si>
  <si>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</si>
  <si>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</si>
  <si>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</si>
  <si>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</si>
  <si>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</si>
  <si>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</si>
  <si>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</si>
  <si>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</si>
  <si>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</si>
  <si>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</si>
  <si>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</si>
  <si>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</si>
  <si>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</si>
  <si>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</si>
  <si>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</si>
  <si>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</si>
  <si>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</si>
  <si>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</si>
  <si>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</si>
  <si>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</si>
  <si>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</si>
  <si>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</si>
  <si>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</si>
  <si>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</si>
  <si>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</si>
  <si>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</si>
  <si>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</si>
  <si>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</si>
  <si>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</si>
  <si>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</si>
  <si>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</si>
  <si>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</si>
  <si>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</si>
  <si>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</si>
  <si>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</si>
  <si>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</si>
  <si>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</si>
  <si>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</si>
  <si>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</si>
  <si>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</si>
  <si>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</si>
  <si>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</si>
  <si>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</si>
  <si>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</si>
  <si>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</si>
  <si>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</si>
  <si>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</si>
  <si>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</si>
  <si>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</si>
  <si>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</si>
  <si>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</si>
  <si>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</si>
  <si>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</si>
  <si>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</si>
  <si>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</si>
  <si>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</si>
  <si>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</si>
  <si>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</si>
  <si>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</si>
  <si>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</si>
  <si>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</si>
  <si>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</si>
  <si>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</si>
  <si>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</si>
  <si>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</si>
  <si>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</si>
  <si>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</si>
  <si>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</si>
  <si>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</si>
  <si>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</si>
  <si>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</si>
  <si>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</si>
  <si>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</si>
  <si>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</si>
  <si>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</si>
  <si>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</si>
  <si>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</si>
  <si>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</si>
  <si>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</si>
  <si>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</si>
  <si>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</si>
  <si>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</si>
  <si>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</si>
  <si>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</si>
  <si>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</si>
  <si>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</si>
  <si>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</si>
  <si>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</si>
  <si>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</si>
  <si>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</si>
  <si>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</si>
  <si>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</si>
  <si>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</si>
  <si>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</si>
  <si>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</si>
  <si>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</si>
  <si>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</si>
  <si>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</si>
  <si>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</si>
  <si>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</si>
  <si>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</si>
  <si>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</si>
  <si>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</si>
  <si>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</si>
  <si>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</si>
  <si>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</si>
  <si>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</si>
  <si>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</si>
  <si>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</si>
  <si>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</si>
  <si>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</si>
  <si>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</si>
  <si>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</si>
  <si>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</si>
  <si>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</si>
  <si>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</si>
  <si>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</si>
  <si>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</si>
  <si>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</si>
  <si>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</si>
  <si>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</si>
  <si>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</si>
  <si>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</si>
  <si>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</si>
  <si>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</si>
  <si>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</si>
  <si>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</si>
  <si>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</si>
  <si>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</si>
  <si>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</si>
  <si>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</si>
  <si>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</si>
  <si>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</si>
  <si>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</si>
  <si>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</si>
  <si>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</si>
  <si>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</si>
  <si>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</si>
  <si>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</si>
  <si>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</si>
  <si>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</si>
  <si>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</si>
  <si>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</si>
  <si>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</si>
  <si>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</si>
  <si>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</si>
  <si>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</si>
  <si>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</si>
  <si>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</si>
  <si>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</si>
  <si>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</si>
  <si>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</si>
  <si>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</si>
  <si>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</si>
  <si>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</si>
  <si>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</si>
  <si>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</si>
  <si>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</si>
  <si>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</si>
  <si>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</si>
  <si>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</si>
  <si>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</si>
  <si>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</si>
  <si>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</si>
  <si>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</si>
  <si>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</si>
  <si>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</si>
  <si>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</si>
  <si>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</si>
  <si>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</si>
  <si>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</si>
  <si>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</si>
  <si>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</si>
  <si>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</si>
  <si>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</si>
  <si>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</si>
  <si>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</si>
  <si>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</si>
  <si>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</si>
  <si>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</si>
  <si>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</si>
  <si>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</si>
  <si>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</si>
  <si>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</si>
  <si>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</si>
  <si>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</si>
  <si>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</si>
  <si>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</si>
  <si>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</si>
  <si>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</si>
  <si>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</si>
  <si>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</si>
  <si>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</si>
  <si>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</si>
  <si>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</si>
  <si>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</si>
  <si>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</si>
  <si>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</si>
  <si>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</si>
  <si>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</si>
  <si>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</si>
  <si>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</si>
  <si>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</si>
  <si>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</si>
  <si>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</si>
  <si>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</si>
  <si>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</si>
  <si>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</si>
  <si>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</si>
  <si>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</si>
  <si>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</si>
  <si>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</si>
  <si>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</si>
  <si>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</si>
  <si>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</si>
  <si>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</si>
  <si>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</si>
  <si>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</si>
  <si>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</si>
  <si>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</si>
  <si>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</si>
  <si>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</si>
  <si>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</si>
  <si>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</si>
  <si>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</si>
  <si>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</si>
  <si>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</si>
  <si>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</si>
  <si>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</si>
  <si>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</si>
  <si>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</si>
  <si>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</si>
  <si>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</si>
  <si>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</si>
  <si>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</si>
  <si>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</si>
  <si>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</si>
  <si>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</si>
  <si>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</si>
  <si>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</si>
  <si>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</si>
  <si>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</si>
  <si>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</si>
  <si>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</si>
  <si>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</si>
  <si>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</si>
  <si>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</si>
  <si>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</si>
  <si>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</si>
  <si>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</si>
  <si>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</si>
  <si>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</si>
  <si>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</si>
  <si>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</si>
  <si>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</si>
  <si>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</si>
  <si>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</si>
  <si>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</si>
  <si>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</si>
  <si>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</si>
  <si>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</si>
  <si>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</si>
  <si>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</si>
  <si>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</si>
  <si>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</si>
  <si>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</si>
  <si>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</si>
  <si>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</si>
  <si>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</si>
  <si>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</si>
  <si>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</si>
  <si>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</si>
  <si>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</si>
  <si>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</si>
  <si>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</si>
  <si>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</si>
  <si>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</si>
  <si>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</si>
  <si>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</si>
  <si>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</si>
  <si>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</si>
  <si>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</si>
  <si>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</si>
  <si>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</si>
  <si>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</si>
  <si>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</si>
  <si>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</si>
  <si>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</si>
  <si>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</si>
  <si>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</si>
  <si>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</si>
  <si>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</si>
  <si>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</si>
  <si>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</si>
  <si>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</si>
  <si>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</si>
  <si>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</si>
  <si>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</si>
  <si>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</si>
  <si>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</si>
  <si>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</si>
  <si>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</si>
  <si>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</si>
  <si>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</si>
  <si>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</si>
  <si>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</si>
  <si>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</si>
  <si>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</si>
  <si>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</si>
  <si>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</si>
  <si>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</si>
  <si>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</si>
  <si>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</si>
  <si>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</si>
  <si>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</si>
  <si>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</si>
  <si>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</si>
  <si>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</si>
  <si>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</si>
  <si>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</si>
  <si>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</si>
  <si>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</si>
  <si>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</si>
  <si>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</si>
  <si>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</si>
  <si>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</si>
  <si>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</si>
  <si>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</si>
  <si>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</si>
  <si>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</si>
  <si>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</si>
  <si>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</si>
  <si>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</si>
  <si>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</si>
  <si>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</si>
  <si>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</si>
  <si>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</si>
  <si>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</si>
  <si>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</si>
  <si>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</si>
  <si>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</si>
  <si>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</si>
  <si>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</si>
  <si>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</si>
  <si>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</si>
  <si>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</si>
  <si>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</si>
  <si>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</si>
  <si>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</si>
  <si>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</si>
  <si>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</si>
  <si>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</si>
  <si>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</si>
  <si>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</si>
  <si>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</si>
  <si>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</si>
  <si>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</si>
  <si>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</si>
  <si>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</si>
  <si>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</si>
  <si>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</si>
  <si>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</si>
  <si>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</si>
  <si>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</si>
  <si>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</si>
  <si>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</si>
  <si>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</si>
  <si>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</si>
  <si>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</si>
  <si>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</si>
  <si>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</si>
  <si>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</si>
  <si>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</si>
  <si>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</si>
  <si>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</si>
  <si>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</si>
  <si>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</si>
  <si>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</si>
  <si>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</si>
  <si>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</si>
  <si>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</si>
  <si>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</si>
  <si>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</si>
  <si>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</si>
  <si>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</si>
  <si>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</si>
  <si>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</si>
  <si>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</si>
  <si>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</si>
  <si>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</si>
  <si>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</si>
  <si>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</si>
  <si>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</si>
  <si>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</si>
  <si>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</si>
  <si>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</si>
  <si>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</si>
  <si>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</si>
  <si>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</si>
  <si>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</si>
  <si>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</si>
  <si>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</si>
  <si>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</si>
  <si>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</si>
  <si>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</si>
  <si>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</si>
  <si>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</si>
  <si>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</si>
  <si>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</si>
  <si>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</si>
  <si>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</si>
  <si>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</si>
  <si>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</si>
  <si>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</si>
  <si>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</si>
  <si>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</si>
  <si>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</si>
  <si>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</si>
  <si>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</si>
  <si>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</si>
  <si>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</si>
  <si>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</si>
  <si>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</si>
  <si>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</si>
  <si>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</si>
  <si>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</si>
  <si>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</si>
  <si>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</si>
  <si>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</si>
  <si>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</si>
  <si>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</si>
  <si>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</si>
  <si>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</si>
  <si>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</si>
  <si>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</si>
  <si>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</si>
  <si>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</si>
  <si>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</si>
  <si>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</si>
  <si>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</si>
  <si>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</si>
  <si>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</si>
  <si>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</si>
  <si>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</si>
  <si>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</si>
  <si>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</si>
  <si>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</si>
  <si>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</si>
  <si>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</si>
  <si>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</si>
  <si>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</si>
  <si>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</si>
  <si>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</si>
  <si>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</si>
  <si>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</si>
  <si>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</si>
  <si>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</si>
  <si>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</si>
  <si>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</si>
  <si>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</si>
  <si>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</si>
  <si>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</si>
  <si>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</si>
  <si>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</si>
  <si>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</si>
  <si>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</si>
  <si>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</si>
  <si>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</si>
  <si>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</si>
  <si>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</si>
  <si>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</si>
  <si>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</si>
  <si>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</si>
  <si>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</si>
  <si>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</si>
  <si>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</si>
  <si>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</si>
  <si>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</si>
  <si>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</si>
  <si>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</si>
  <si>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</si>
  <si>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</si>
  <si>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</si>
  <si>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</si>
  <si>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</si>
  <si>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</si>
  <si>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</si>
  <si>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</si>
  <si>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</si>
  <si>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</si>
  <si>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</si>
  <si>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</si>
  <si>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</si>
  <si>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</si>
  <si>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</si>
  <si>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</si>
  <si>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</si>
  <si>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</si>
  <si>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</si>
  <si>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</si>
  <si>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</si>
  <si>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</si>
  <si>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</si>
  <si>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</si>
  <si>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</si>
  <si>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</si>
  <si>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</si>
  <si>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</si>
  <si>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</si>
  <si>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</si>
  <si>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</si>
  <si>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</si>
  <si>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</si>
  <si>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</si>
  <si>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</si>
  <si>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</si>
  <si>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</si>
  <si>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</si>
  <si>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</si>
  <si>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</si>
  <si>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</si>
  <si>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</si>
  <si>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</si>
  <si>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</si>
  <si>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</si>
  <si>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</si>
  <si>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</si>
  <si>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</si>
  <si>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</si>
  <si>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</si>
  <si>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</si>
  <si>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</si>
  <si>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</si>
  <si>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</si>
  <si>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</si>
  <si>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</si>
  <si>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</si>
  <si>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</si>
  <si>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</si>
  <si>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</si>
  <si>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</si>
  <si>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</si>
  <si>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</si>
  <si>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</si>
  <si>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</si>
  <si>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</si>
  <si>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</si>
  <si>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</si>
  <si>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</si>
  <si>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</si>
  <si>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</si>
  <si>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</si>
  <si>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</si>
  <si>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</si>
  <si>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</si>
  <si>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</si>
  <si>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</si>
  <si>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</si>
  <si>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</si>
  <si>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</si>
  <si>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</si>
  <si>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</si>
  <si>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</si>
  <si>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</si>
  <si>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</si>
  <si>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</si>
  <si>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</si>
  <si>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</si>
  <si>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</si>
  <si>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</si>
  <si>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</si>
  <si>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</si>
  <si>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</si>
  <si>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</si>
  <si>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</si>
  <si>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</si>
  <si>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</si>
  <si>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</si>
  <si>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</si>
  <si>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</si>
  <si>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</si>
  <si>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</si>
  <si>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</si>
  <si>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</si>
  <si>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</si>
  <si>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</si>
  <si>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</si>
  <si>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</si>
  <si>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</si>
  <si>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</si>
  <si>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</si>
  <si>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</si>
  <si>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</si>
  <si>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</si>
  <si>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</si>
  <si>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</si>
  <si>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</si>
  <si>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</si>
  <si>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</si>
  <si>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</si>
  <si>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</si>
  <si>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</si>
  <si>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</si>
  <si>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</si>
  <si>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</si>
  <si>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</si>
  <si>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</si>
  <si>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</si>
  <si>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</si>
  <si>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</si>
  <si>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</si>
  <si>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</si>
  <si>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</si>
  <si>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</si>
  <si>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</si>
  <si>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</si>
  <si>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</si>
  <si>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</si>
  <si>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</si>
  <si>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</si>
  <si>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</si>
  <si>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</si>
  <si>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</si>
  <si>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</si>
  <si>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</si>
  <si>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</si>
  <si>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</si>
  <si>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</si>
  <si>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</si>
  <si>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</si>
  <si>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</si>
  <si>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</si>
  <si>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</si>
  <si>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</si>
  <si>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</si>
  <si>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</si>
  <si>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</si>
  <si>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</si>
  <si>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</si>
  <si>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</si>
  <si>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</si>
  <si>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</si>
  <si>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</si>
  <si>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</si>
  <si>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</si>
  <si>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</si>
  <si>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</si>
  <si>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</si>
  <si>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</si>
  <si>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</si>
  <si>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</si>
  <si>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</si>
  <si>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</si>
  <si>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</si>
  <si>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</si>
  <si>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</si>
  <si>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</si>
  <si>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</si>
  <si>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</si>
  <si>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</si>
  <si>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</si>
  <si>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</si>
  <si>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</si>
  <si>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</si>
  <si>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</si>
  <si>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</si>
  <si>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</si>
  <si>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</si>
  <si>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</si>
  <si>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</si>
  <si>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</si>
  <si>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</si>
  <si>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</si>
  <si>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</si>
  <si>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</si>
  <si>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</si>
  <si>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</si>
  <si>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</si>
  <si>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</si>
  <si>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</si>
  <si>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</si>
  <si>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</si>
  <si>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</si>
  <si>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</si>
  <si>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</si>
  <si>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</si>
  <si>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</si>
  <si>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</si>
  <si>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</si>
  <si>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</si>
  <si>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</si>
  <si>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</si>
  <si>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</si>
  <si>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</si>
  <si>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</si>
  <si>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</si>
  <si>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</si>
  <si>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</si>
  <si>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</si>
  <si>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</si>
  <si>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</si>
  <si>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</si>
  <si>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</si>
  <si>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</si>
  <si>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</si>
  <si>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</si>
  <si>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</si>
  <si>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</si>
  <si>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</si>
  <si>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</si>
  <si>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</si>
  <si>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</si>
  <si>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</si>
  <si>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</si>
  <si>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</si>
  <si>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</si>
  <si>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</si>
  <si>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</si>
  <si>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</si>
  <si>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</si>
  <si>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</si>
  <si>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</si>
  <si>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</si>
  <si>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</si>
  <si>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</si>
  <si>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</si>
  <si>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</si>
  <si>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</si>
  <si>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</si>
  <si>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</si>
  <si>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</si>
  <si>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</si>
  <si>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</si>
  <si>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</si>
  <si>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</si>
  <si>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</si>
  <si>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</si>
  <si>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</si>
  <si>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</si>
  <si>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</si>
  <si>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</si>
  <si>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</si>
  <si>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</si>
  <si>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</si>
  <si>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</si>
  <si>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</si>
  <si>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</si>
  <si>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</si>
  <si>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</si>
  <si>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</si>
  <si>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</si>
  <si>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</si>
  <si>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</si>
  <si>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</si>
  <si>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</si>
  <si>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</si>
  <si>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</si>
  <si>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</si>
  <si>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</si>
  <si>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</si>
  <si>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</si>
  <si>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</si>
  <si>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</si>
  <si>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</si>
  <si>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</si>
  <si>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</si>
  <si>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</si>
  <si>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</si>
  <si>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</si>
  <si>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</si>
  <si>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</si>
  <si>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</si>
  <si>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</si>
  <si>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</si>
  <si>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</si>
  <si>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</si>
  <si>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</si>
  <si>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</si>
  <si>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</si>
  <si>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</si>
  <si>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</si>
  <si>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</si>
  <si>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</si>
  <si>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</si>
  <si>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</si>
  <si>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</si>
  <si>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</si>
  <si>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</si>
  <si>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</si>
  <si>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</si>
  <si>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</si>
  <si>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</si>
  <si>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</si>
  <si>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</si>
  <si>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</si>
  <si>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</si>
  <si>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</si>
  <si>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</si>
  <si>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</si>
  <si>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</si>
  <si>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</si>
  <si>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</si>
  <si>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</si>
  <si>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</si>
  <si>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</si>
  <si>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</si>
  <si>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</si>
  <si>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</si>
  <si>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</si>
  <si>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</si>
  <si>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</si>
  <si>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</si>
  <si>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</si>
  <si>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</si>
  <si>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</si>
  <si>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</si>
  <si>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</si>
  <si>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</si>
  <si>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</si>
  <si>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</si>
  <si>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</si>
  <si>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</si>
  <si>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</si>
  <si>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</si>
  <si>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</si>
  <si>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</si>
  <si>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</si>
  <si>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</si>
  <si>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</si>
  <si>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</si>
  <si>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</si>
  <si>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</si>
  <si>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</si>
  <si>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</si>
  <si>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</si>
  <si>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</si>
  <si>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</si>
  <si>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</si>
  <si>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</si>
  <si>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</si>
  <si>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</si>
  <si>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</si>
  <si>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</si>
  <si>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</si>
  <si>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</si>
  <si>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</si>
  <si>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</si>
  <si>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</si>
  <si>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</si>
  <si>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</si>
  <si>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</si>
  <si>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</si>
  <si>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</si>
  <si>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</si>
  <si>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</si>
  <si>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</si>
  <si>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</si>
  <si>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</si>
  <si>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</si>
  <si>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</si>
  <si>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</si>
  <si>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</si>
  <si>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</si>
  <si>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</si>
  <si>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</si>
  <si>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</si>
  <si>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</si>
  <si>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</si>
  <si>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</si>
  <si>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</si>
  <si>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</si>
  <si>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</si>
  <si>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</si>
  <si>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</si>
  <si>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</si>
  <si>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</si>
  <si>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</si>
  <si>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</si>
  <si>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</si>
  <si>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</si>
  <si>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</si>
  <si>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</si>
  <si>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</si>
  <si>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</si>
  <si>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</si>
  <si>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</si>
  <si>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</si>
  <si>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</si>
  <si>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</si>
  <si>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</si>
  <si>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</si>
  <si>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</si>
  <si>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</si>
  <si>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</si>
  <si>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</si>
  <si>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</si>
  <si>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</si>
  <si>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</si>
  <si>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</si>
  <si>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</si>
  <si>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</si>
  <si>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</si>
  <si>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</si>
  <si>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</si>
  <si>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</si>
  <si>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</si>
  <si>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</si>
  <si>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</si>
  <si>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</si>
  <si>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</si>
  <si>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</si>
  <si>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</si>
  <si>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</si>
  <si>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</si>
  <si>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</si>
  <si>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</si>
  <si>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</si>
  <si>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</si>
  <si>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</si>
  <si>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</si>
  <si>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</si>
  <si>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</si>
  <si>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</si>
  <si>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</si>
  <si>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</si>
  <si>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</si>
  <si>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</si>
  <si>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</si>
  <si>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</si>
  <si>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</si>
  <si>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</si>
  <si>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</si>
  <si>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</si>
  <si>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</si>
  <si>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</si>
  <si>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</si>
  <si>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</si>
  <si>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</si>
  <si>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</si>
  <si>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</si>
  <si>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</si>
  <si>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</si>
  <si>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</si>
  <si>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</si>
  <si>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</si>
  <si>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</si>
  <si>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</si>
  <si>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</si>
  <si>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</si>
  <si>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</si>
  <si>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</si>
  <si>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</si>
  <si>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</si>
  <si>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</si>
  <si>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</si>
  <si>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</si>
  <si>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</si>
  <si>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</si>
  <si>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</si>
  <si>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</si>
  <si>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</si>
  <si>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</si>
  <si>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</si>
  <si>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</si>
  <si>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</si>
  <si>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</si>
  <si>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</si>
  <si>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</si>
  <si>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</si>
  <si>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</si>
  <si>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</si>
  <si>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</si>
  <si>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</si>
  <si>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</si>
  <si>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</si>
  <si>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</si>
  <si>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</si>
  <si>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</si>
  <si>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</si>
  <si>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</si>
  <si>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</si>
  <si>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</si>
  <si>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</si>
  <si>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</si>
  <si>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</si>
  <si>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</si>
  <si>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</si>
  <si>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</si>
  <si>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</si>
  <si>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</si>
  <si>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</si>
  <si>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</si>
  <si>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</si>
  <si>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</si>
  <si>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</si>
  <si>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</si>
  <si>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</si>
  <si>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</si>
  <si>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</si>
  <si>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</si>
  <si>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</si>
  <si>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</si>
  <si>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</si>
  <si>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</si>
  <si>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</si>
  <si>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</si>
  <si>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</si>
  <si>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</si>
  <si>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</si>
  <si>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</si>
  <si>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</si>
  <si>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</si>
  <si>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</si>
  <si>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</si>
  <si>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</si>
  <si>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</si>
  <si>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</si>
  <si>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</si>
  <si>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</si>
  <si>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</si>
  <si>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</si>
  <si>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</si>
  <si>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</si>
  <si>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</si>
  <si>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</si>
  <si>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</si>
  <si>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</si>
  <si>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</si>
  <si>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</si>
  <si>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</si>
  <si>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</si>
  <si>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</si>
  <si>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</si>
  <si>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</si>
  <si>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</si>
  <si>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</si>
  <si>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</si>
  <si>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</si>
  <si>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</si>
  <si>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</si>
  <si>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</si>
  <si>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</si>
  <si>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</si>
  <si>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</si>
  <si>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</si>
  <si>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</si>
  <si>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</si>
  <si>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</si>
  <si>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</si>
  <si>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</si>
  <si>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</si>
  <si>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</si>
  <si>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</si>
  <si>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</si>
  <si>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</si>
  <si>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</si>
  <si>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</si>
  <si>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</si>
  <si>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</si>
  <si>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</si>
  <si>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</si>
  <si>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</si>
  <si>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</si>
  <si>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</si>
  <si>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</si>
  <si>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</si>
  <si>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</si>
  <si>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</si>
  <si>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</si>
  <si>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</si>
  <si>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</si>
  <si>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</si>
  <si>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</si>
  <si>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</si>
  <si>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</si>
  <si>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</si>
  <si>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</si>
  <si>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</si>
  <si>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</si>
  <si>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</si>
  <si>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</si>
  <si>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</si>
  <si>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</si>
  <si>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</si>
  <si>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</si>
  <si>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</si>
  <si>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</si>
  <si>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</si>
  <si>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</si>
  <si>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</si>
  <si>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</si>
  <si>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</si>
  <si>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</si>
  <si>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</si>
  <si>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</si>
  <si>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</si>
  <si>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</si>
  <si>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</si>
  <si>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</si>
  <si>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</si>
  <si>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</si>
  <si>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</si>
  <si>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</si>
  <si>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</si>
  <si>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</si>
  <si>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</si>
  <si>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</si>
  <si>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</si>
  <si>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</si>
  <si>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</si>
  <si>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</si>
  <si>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</si>
  <si>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</si>
  <si>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</si>
  <si>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</si>
  <si>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</si>
  <si>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</si>
  <si>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</si>
  <si>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</si>
  <si>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</si>
  <si>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</si>
  <si>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</si>
  <si>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</si>
  <si>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</si>
  <si>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</si>
  <si>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</si>
  <si>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</si>
  <si>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</si>
  <si>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</si>
  <si>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</si>
  <si>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</si>
  <si>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</si>
  <si>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</si>
  <si>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</si>
  <si>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</si>
  <si>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</si>
  <si>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</si>
  <si>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</si>
  <si>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</si>
  <si>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</si>
  <si>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</si>
  <si>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</si>
  <si>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</si>
  <si>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</si>
  <si>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</si>
  <si>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</si>
  <si>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</si>
  <si>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</si>
  <si>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</si>
  <si>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</si>
  <si>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</si>
  <si>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</si>
  <si>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</si>
  <si>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</si>
  <si>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</si>
  <si>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</si>
  <si>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</si>
  <si>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</si>
  <si>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</si>
  <si>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</si>
  <si>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</si>
  <si>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</si>
  <si>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</si>
  <si>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</si>
  <si>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</si>
  <si>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</si>
  <si>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</si>
  <si>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</si>
  <si>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</si>
  <si>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</si>
  <si>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</si>
  <si>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</si>
  <si>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</si>
  <si>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</si>
  <si>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</si>
  <si>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</si>
  <si>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</si>
  <si>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</si>
  <si>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</si>
  <si>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</si>
  <si>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</si>
  <si>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</si>
  <si>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</si>
  <si>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</si>
  <si>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</si>
  <si>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</si>
  <si>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</si>
  <si>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</si>
  <si>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</si>
  <si>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</si>
  <si>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</si>
  <si>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</si>
  <si>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</si>
  <si>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</si>
  <si>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</si>
  <si>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</si>
  <si>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</si>
  <si>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</si>
  <si>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</si>
  <si>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</si>
  <si>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</si>
  <si>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</si>
  <si>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</si>
  <si>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</si>
  <si>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</si>
  <si>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</si>
  <si>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</si>
  <si>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</si>
  <si>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</si>
  <si>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</si>
  <si>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</si>
  <si>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</si>
  <si>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</si>
  <si>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</si>
  <si>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</si>
  <si>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</si>
  <si>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</si>
  <si>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</si>
  <si>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</si>
  <si>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</si>
  <si>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</si>
  <si>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</si>
  <si>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</si>
  <si>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</si>
  <si>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</si>
  <si>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</si>
  <si>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</si>
  <si>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</si>
  <si>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</si>
  <si>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</si>
  <si>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</si>
  <si>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</si>
  <si>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</si>
  <si>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</si>
  <si>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</si>
  <si>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</si>
  <si>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</si>
  <si>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</si>
  <si>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</si>
  <si>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</si>
  <si>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</si>
  <si>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</si>
  <si>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</si>
  <si>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</si>
  <si>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</si>
  <si>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</si>
  <si>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</si>
  <si>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</si>
  <si>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</si>
  <si>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</si>
  <si>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</si>
  <si>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</si>
  <si>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</si>
  <si>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</si>
  <si>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</si>
  <si>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</si>
  <si>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</si>
  <si>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</si>
  <si>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</si>
  <si>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</si>
  <si>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</si>
  <si>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</si>
  <si>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</si>
  <si>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</si>
  <si>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</si>
  <si>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</si>
  <si>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</si>
  <si>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</si>
  <si>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</si>
  <si>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</si>
  <si>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</si>
  <si>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</si>
  <si>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</si>
  <si>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</si>
  <si>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</si>
  <si>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</si>
  <si>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</si>
  <si>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</si>
  <si>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</si>
  <si>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</si>
  <si>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</si>
  <si>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</si>
  <si>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</si>
  <si>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</si>
  <si>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</si>
  <si>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</si>
  <si>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</si>
  <si>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</si>
  <si>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</si>
  <si>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</si>
  <si>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</si>
  <si>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</si>
  <si>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</si>
  <si>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</si>
  <si>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</si>
  <si>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</si>
  <si>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</si>
  <si>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</si>
  <si>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</si>
  <si>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</si>
  <si>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</si>
  <si>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</si>
  <si>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</si>
  <si>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</si>
  <si>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</si>
  <si>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</si>
  <si>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</si>
  <si>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</si>
  <si>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</si>
  <si>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</si>
  <si>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</si>
  <si>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</si>
  <si>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</si>
  <si>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</si>
  <si>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</si>
  <si>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</si>
  <si>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</si>
  <si>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</si>
  <si>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</si>
  <si>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</si>
  <si>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</si>
  <si>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</si>
  <si>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</si>
  <si>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</si>
  <si>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</si>
  <si>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</si>
  <si>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</si>
  <si>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</si>
  <si>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</si>
  <si>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</si>
  <si>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</si>
  <si>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</si>
  <si>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</si>
  <si>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</si>
  <si>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</si>
  <si>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</si>
  <si>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</si>
  <si>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</si>
  <si>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</si>
  <si>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</si>
  <si>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</si>
  <si>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</si>
  <si>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</si>
  <si>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</si>
  <si>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</si>
  <si>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</si>
  <si>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</si>
  <si>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</si>
  <si>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</si>
  <si>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</si>
  <si>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</si>
  <si>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</si>
  <si>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</si>
  <si>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</si>
  <si>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</si>
  <si>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</si>
  <si>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</si>
  <si>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</si>
  <si>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</si>
  <si>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</si>
  <si>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</si>
  <si>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</si>
  <si>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</si>
  <si>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</si>
  <si>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</si>
  <si>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</si>
  <si>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</si>
  <si>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</si>
  <si>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</si>
  <si>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</si>
  <si>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</si>
  <si>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</si>
  <si>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</si>
  <si>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</si>
  <si>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</si>
  <si>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</si>
  <si>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</si>
  <si>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</si>
  <si>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</si>
  <si>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</si>
  <si>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</si>
  <si>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</si>
  <si>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</si>
  <si>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</si>
  <si>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</si>
  <si>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</si>
  <si>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</si>
  <si>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</si>
  <si>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</si>
  <si>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</si>
  <si>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</si>
  <si>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</si>
  <si>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</si>
  <si>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</si>
  <si>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</si>
  <si>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</si>
  <si>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</si>
  <si>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</si>
  <si>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</si>
  <si>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</si>
  <si>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</si>
  <si>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</si>
  <si>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</si>
  <si>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</si>
  <si>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</si>
  <si>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</si>
  <si>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</si>
  <si>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</si>
  <si>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</si>
  <si>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</si>
  <si>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</si>
  <si>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</si>
  <si>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</si>
  <si>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</si>
  <si>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</si>
  <si>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</si>
  <si>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</si>
  <si>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</si>
  <si>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</si>
  <si>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</si>
  <si>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</si>
  <si>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</si>
  <si>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</si>
  <si>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</si>
  <si>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</si>
  <si>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</si>
  <si>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</si>
  <si>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</si>
  <si>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</si>
  <si>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</si>
  <si>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</si>
  <si>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</si>
  <si>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</si>
  <si>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</si>
  <si>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</si>
  <si>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</si>
  <si>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</si>
  <si>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</si>
  <si>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</si>
  <si>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</si>
  <si>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</si>
  <si>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</si>
  <si>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</si>
  <si>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</si>
  <si>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</si>
  <si>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</si>
  <si>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</si>
  <si>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</si>
  <si>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</si>
  <si>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</si>
  <si>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</si>
  <si>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</si>
  <si>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</si>
  <si>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</si>
  <si>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</si>
  <si>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</si>
  <si>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</si>
  <si>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</si>
  <si>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</si>
  <si>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</si>
  <si>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</si>
  <si>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</si>
  <si>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</si>
  <si>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</si>
  <si>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</si>
  <si>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</si>
  <si>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</si>
  <si>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</si>
  <si>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</si>
  <si>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</si>
  <si>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</si>
  <si>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</si>
  <si>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</si>
  <si>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</si>
  <si>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</si>
  <si>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</si>
  <si>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</si>
  <si>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</si>
  <si>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</si>
  <si>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</si>
  <si>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</si>
  <si>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</si>
  <si>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</si>
  <si>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</si>
  <si>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</si>
  <si>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</si>
  <si>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</si>
  <si>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</si>
  <si>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</si>
  <si>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</si>
  <si>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</si>
  <si>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</si>
  <si>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</si>
  <si>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</si>
  <si>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</si>
  <si>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</si>
  <si>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</si>
  <si>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</si>
  <si>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</si>
  <si>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</si>
  <si>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</si>
  <si>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</si>
  <si>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</si>
  <si>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</si>
  <si>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</si>
  <si>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</si>
  <si>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</si>
  <si>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</si>
  <si>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</si>
  <si>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</si>
  <si>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</si>
  <si>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</si>
  <si>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</si>
  <si>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</si>
  <si>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</si>
  <si>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</si>
  <si>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</si>
  <si>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</si>
  <si>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</si>
  <si>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</si>
  <si>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</si>
  <si>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</si>
  <si>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</si>
  <si>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</si>
  <si>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</si>
  <si>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</si>
  <si>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</si>
  <si>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</si>
  <si>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</si>
  <si>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</si>
  <si>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</si>
  <si>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</si>
  <si>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</si>
  <si>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</si>
  <si>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</si>
  <si>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</si>
  <si>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</si>
  <si>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</si>
  <si>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</si>
  <si>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</si>
  <si>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</si>
  <si>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</si>
  <si>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</si>
  <si>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</si>
  <si>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</si>
  <si>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</si>
  <si>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</si>
  <si>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</si>
  <si>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</si>
  <si>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</si>
  <si>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</si>
  <si>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</si>
  <si>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</si>
  <si>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</si>
  <si>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</si>
  <si>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</si>
  <si>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</si>
  <si>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</si>
  <si>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</si>
  <si>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</si>
  <si>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</si>
  <si>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</si>
  <si>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</si>
  <si>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</si>
  <si>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</si>
  <si>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</si>
  <si>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</si>
  <si>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</si>
  <si>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</si>
  <si>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</si>
  <si>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</si>
  <si>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</si>
  <si>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</si>
  <si>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</si>
  <si>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</si>
  <si>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</si>
  <si>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</si>
  <si>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</si>
  <si>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</si>
  <si>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</si>
  <si>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</si>
  <si>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</si>
  <si>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</si>
  <si>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</si>
  <si>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</si>
  <si>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</si>
  <si>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</si>
  <si>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</si>
  <si>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</si>
  <si>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</si>
  <si>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</si>
  <si>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</si>
  <si>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</si>
  <si>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</si>
  <si>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</si>
  <si>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</si>
  <si>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</si>
  <si>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</si>
  <si>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</si>
  <si>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</si>
  <si>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</si>
  <si>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</si>
  <si>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</si>
  <si>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</si>
  <si>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</si>
  <si>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</si>
  <si>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</si>
  <si>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</si>
  <si>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</si>
  <si>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</si>
  <si>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</si>
  <si>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</si>
  <si>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</si>
  <si>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</si>
  <si>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</si>
  <si>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</si>
  <si>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</si>
  <si>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</si>
  <si>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</si>
  <si>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</si>
  <si>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</si>
  <si>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</si>
  <si>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</si>
  <si>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</si>
  <si>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</si>
  <si>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</si>
  <si>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</si>
  <si>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</si>
  <si>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</si>
  <si>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</si>
  <si>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</si>
  <si>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</si>
  <si>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</si>
  <si>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</si>
  <si>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</si>
  <si>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</si>
  <si>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</si>
  <si>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</si>
  <si>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</si>
  <si>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</si>
  <si>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</si>
  <si>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</si>
  <si>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</si>
  <si>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</si>
  <si>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</si>
  <si>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</si>
  <si>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</si>
  <si>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</si>
  <si>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</si>
  <si>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</si>
  <si>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</si>
  <si>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</si>
  <si>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</si>
  <si>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</si>
  <si>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</si>
  <si>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</si>
  <si>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</si>
  <si>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</si>
  <si>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</si>
  <si>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</si>
  <si>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</si>
  <si>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</si>
  <si>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</si>
  <si>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</si>
  <si>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</si>
  <si>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</si>
  <si>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</si>
  <si>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</si>
  <si>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</si>
  <si>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</si>
  <si>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</si>
  <si>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</si>
  <si>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</si>
  <si>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</si>
  <si>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</si>
  <si>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</si>
  <si>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</si>
  <si>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</si>
  <si>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</si>
  <si>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</si>
  <si>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</si>
  <si>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</si>
  <si>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</si>
  <si>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</si>
  <si>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</si>
  <si>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</si>
  <si>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</si>
  <si>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</si>
  <si>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</si>
  <si>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</si>
  <si>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</si>
  <si>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</si>
  <si>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</si>
  <si>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</si>
  <si>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</si>
  <si>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</si>
  <si>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</si>
  <si>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</si>
  <si>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</si>
  <si>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</si>
  <si>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</si>
  <si>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</si>
  <si>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</si>
  <si>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</si>
  <si>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</si>
  <si>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</si>
  <si>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</si>
  <si>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</si>
  <si>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</si>
  <si>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</si>
  <si>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</si>
  <si>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</si>
  <si>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</si>
  <si>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</si>
  <si>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</si>
  <si>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</si>
  <si>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</si>
  <si>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</si>
  <si>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</si>
  <si>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</si>
  <si>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</si>
  <si>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</si>
  <si>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</si>
  <si>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</si>
  <si>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</si>
  <si>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</si>
  <si>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</si>
  <si>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</si>
  <si>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</si>
  <si>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</si>
  <si>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</si>
  <si>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</si>
  <si>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</si>
  <si>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</si>
  <si>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</si>
  <si>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</si>
  <si>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</si>
  <si>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</si>
  <si>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</si>
  <si>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</si>
  <si>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</si>
  <si>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</si>
  <si>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</si>
  <si>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</si>
  <si>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</si>
  <si>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</si>
  <si>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</si>
  <si>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</si>
  <si>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</si>
  <si>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</si>
  <si>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</si>
  <si>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</si>
  <si>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</si>
  <si>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</si>
  <si>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</si>
  <si>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</si>
  <si>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</si>
  <si>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</si>
  <si>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</si>
  <si>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</si>
  <si>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</si>
  <si>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</si>
  <si>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</si>
  <si>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</si>
  <si>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</si>
  <si>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</si>
  <si>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</si>
  <si>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</si>
  <si>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</si>
  <si>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</si>
  <si>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</si>
  <si>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</si>
  <si>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</si>
  <si>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</si>
  <si>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</si>
  <si>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</si>
  <si>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</si>
  <si>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</si>
  <si>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</si>
  <si>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</si>
  <si>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</si>
  <si>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</si>
  <si>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</si>
  <si>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</si>
  <si>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</si>
  <si>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</si>
  <si>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</si>
  <si>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</si>
  <si>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</si>
  <si>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</si>
  <si>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</si>
  <si>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</si>
  <si>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</si>
  <si>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</si>
  <si>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</si>
  <si>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</si>
  <si>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</si>
  <si>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</si>
  <si>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</si>
  <si>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</si>
  <si>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</si>
  <si>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</si>
  <si>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</si>
  <si>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</si>
  <si>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</si>
  <si>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</si>
  <si>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</si>
  <si>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</si>
  <si>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</si>
  <si>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</si>
  <si>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</si>
  <si>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</si>
  <si>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</si>
  <si>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</si>
  <si>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</si>
  <si>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</si>
  <si>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</si>
  <si>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</si>
  <si>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</si>
  <si>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</si>
  <si>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</si>
  <si>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</si>
  <si>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</si>
  <si>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</si>
  <si>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</si>
  <si>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</si>
  <si>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</si>
  <si>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</si>
  <si>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</si>
  <si>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</si>
  <si>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</si>
  <si>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</si>
  <si>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</si>
  <si>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</si>
  <si>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</si>
  <si>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</si>
  <si>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</si>
  <si>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</si>
  <si>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</si>
  <si>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</si>
  <si>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</si>
  <si>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</si>
  <si>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</si>
  <si>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</si>
  <si>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</si>
  <si>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</si>
  <si>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</si>
  <si>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</si>
  <si>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</si>
  <si>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</si>
  <si>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</si>
  <si>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</si>
  <si>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</si>
  <si>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</si>
  <si>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</si>
  <si>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</si>
  <si>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</si>
  <si>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</si>
  <si>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</si>
  <si>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</si>
  <si>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</si>
  <si>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</si>
  <si>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</si>
  <si>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</si>
  <si>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</si>
  <si>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</si>
  <si>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</si>
  <si>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</si>
  <si>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</si>
  <si>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</si>
  <si>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</si>
  <si>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</si>
  <si>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</si>
  <si>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</si>
  <si>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</si>
  <si>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</si>
  <si>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</si>
  <si>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</si>
  <si>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</si>
  <si>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</si>
  <si>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</si>
  <si>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</si>
  <si>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</si>
  <si>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</si>
  <si>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</si>
  <si>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</si>
  <si>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</si>
  <si>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</si>
  <si>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</si>
  <si>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</si>
  <si>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</si>
  <si>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</si>
  <si>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</si>
  <si>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</si>
  <si>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</si>
  <si>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</si>
  <si>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</si>
  <si>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</si>
  <si>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</si>
  <si>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</si>
  <si>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</si>
  <si>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</si>
  <si>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</si>
  <si>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</si>
  <si>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</si>
  <si>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</si>
  <si>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</si>
  <si>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</si>
  <si>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</si>
  <si>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</si>
  <si>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</si>
  <si>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</si>
  <si>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</si>
  <si>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</si>
  <si>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</si>
  <si>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</si>
  <si>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</si>
  <si>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</si>
  <si>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</si>
  <si>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</si>
  <si>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</si>
  <si>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</si>
  <si>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</si>
  <si>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</si>
  <si>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</si>
  <si>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</si>
  <si>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</si>
  <si>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</si>
  <si>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</si>
  <si>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</si>
  <si>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</si>
  <si>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</si>
  <si>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</si>
  <si>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</si>
  <si>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</si>
  <si>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</si>
  <si>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</si>
  <si>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</si>
  <si>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</si>
  <si>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</si>
  <si>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</si>
  <si>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</si>
  <si>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</si>
  <si>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</si>
  <si>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</si>
  <si>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</si>
  <si>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</si>
  <si>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</si>
  <si>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</si>
  <si>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</si>
  <si>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</si>
  <si>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</si>
  <si>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</si>
  <si>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</si>
  <si>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</si>
  <si>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</si>
  <si>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</si>
  <si>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</si>
  <si>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</si>
  <si>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</si>
  <si>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</si>
  <si>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</si>
  <si>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</si>
  <si>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</si>
  <si>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</si>
  <si>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</si>
  <si>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</si>
  <si>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</si>
  <si>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</si>
  <si>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</si>
  <si>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</si>
  <si>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</si>
  <si>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</si>
  <si>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</si>
  <si>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</si>
  <si>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</si>
  <si>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</si>
  <si>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</si>
  <si>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</si>
  <si>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</si>
  <si>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</si>
  <si>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</si>
  <si>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</si>
  <si>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</si>
  <si>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</si>
  <si>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</si>
  <si>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</si>
  <si>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</si>
  <si>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</si>
  <si>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</si>
  <si>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</si>
  <si>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</si>
  <si>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</si>
  <si>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</si>
  <si>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</si>
  <si>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</si>
  <si>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</si>
  <si>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</si>
  <si>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</si>
  <si>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</si>
  <si>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</si>
  <si>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</si>
  <si>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</si>
  <si>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</si>
  <si>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</si>
  <si>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</si>
  <si>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</si>
  <si>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</si>
  <si>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</si>
  <si>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</si>
  <si>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</si>
  <si>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</si>
  <si>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</si>
  <si>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</si>
  <si>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</si>
  <si>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</si>
  <si>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</si>
  <si>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</si>
  <si>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</si>
  <si>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</si>
  <si>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</si>
  <si>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</si>
  <si>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</si>
  <si>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</si>
  <si>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</si>
  <si>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</si>
  <si>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</si>
  <si>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</si>
  <si>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</si>
  <si>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</si>
  <si>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</si>
  <si>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</si>
  <si>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</si>
  <si>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</si>
  <si>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</si>
  <si>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</si>
  <si>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</si>
  <si>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</si>
  <si>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</si>
  <si>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</si>
  <si>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</si>
  <si>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</si>
  <si>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</si>
  <si>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</si>
  <si>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</si>
  <si>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</si>
  <si>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</si>
  <si>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</si>
  <si>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</si>
  <si>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</si>
  <si>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</si>
  <si>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</si>
  <si>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</si>
  <si>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</si>
  <si>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</si>
  <si>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</si>
  <si>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</si>
  <si>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</si>
  <si>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</si>
  <si>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</si>
  <si>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</si>
  <si>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</si>
  <si>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</si>
  <si>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</si>
  <si>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</si>
  <si>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</si>
  <si>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</si>
  <si>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</si>
  <si>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</si>
  <si>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</si>
  <si>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</si>
  <si>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</si>
  <si>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</si>
  <si>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</si>
  <si>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</si>
  <si>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</si>
  <si>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</si>
  <si>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</si>
  <si>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</si>
  <si>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</si>
  <si>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</si>
  <si>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</si>
  <si>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</si>
  <si>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</si>
  <si>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</si>
  <si>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</si>
  <si>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</si>
  <si>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</si>
  <si>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</si>
  <si>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</si>
  <si>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</si>
  <si>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</si>
  <si>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</si>
  <si>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</si>
  <si>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</si>
  <si>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</si>
  <si>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</si>
  <si>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</si>
  <si>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</si>
  <si>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</si>
  <si>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</si>
  <si>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</si>
  <si>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</si>
  <si>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</si>
  <si>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</si>
  <si>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</si>
  <si>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</si>
  <si>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</si>
  <si>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</si>
  <si>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</si>
  <si>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</si>
  <si>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</si>
  <si>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</si>
  <si>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</si>
  <si>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</si>
  <si>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</si>
  <si>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</si>
  <si>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</si>
  <si>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</si>
  <si>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</si>
  <si>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</si>
  <si>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</si>
  <si>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</si>
  <si>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</si>
  <si>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</si>
  <si>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</si>
  <si>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</si>
  <si>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</si>
  <si>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</si>
  <si>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</si>
  <si>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</si>
  <si>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</si>
  <si>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</si>
  <si>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</si>
  <si>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</si>
  <si>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</si>
  <si>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</si>
  <si>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</si>
  <si>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</si>
  <si>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</si>
  <si>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</si>
  <si>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</si>
  <si>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</si>
  <si>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</si>
  <si>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</si>
  <si>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</si>
  <si>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</si>
  <si>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</si>
  <si>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</si>
  <si>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</si>
  <si>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</si>
  <si>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</si>
  <si>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</si>
  <si>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</si>
  <si>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</si>
  <si>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</si>
  <si>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</si>
  <si>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</si>
  <si>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</si>
  <si>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</si>
  <si>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</si>
  <si>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</si>
  <si>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</si>
  <si>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</si>
  <si>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</si>
  <si>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</si>
  <si>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</si>
  <si>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</si>
  <si>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</si>
  <si>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</si>
  <si>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</si>
  <si>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</si>
  <si>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</si>
  <si>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</si>
  <si>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</si>
  <si>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</si>
  <si>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</si>
  <si>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</si>
  <si>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</si>
  <si>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</si>
  <si>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</si>
  <si>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</si>
  <si>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</si>
  <si>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</si>
  <si>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</si>
  <si>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</si>
  <si>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</si>
  <si>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</si>
  <si>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</si>
  <si>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</si>
  <si>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</si>
  <si>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</si>
  <si>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</si>
  <si>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</si>
  <si>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</si>
  <si>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</si>
  <si>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</si>
  <si>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</si>
  <si>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</si>
  <si>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</si>
  <si>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</si>
  <si>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</si>
  <si>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</si>
  <si>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</si>
  <si>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</si>
  <si>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</si>
  <si>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</si>
  <si>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</si>
  <si>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</si>
  <si>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</si>
  <si>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</si>
  <si>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</si>
  <si>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</si>
  <si>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</si>
  <si>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</si>
  <si>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</si>
  <si>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</si>
  <si>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</si>
  <si>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</si>
  <si>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</si>
  <si>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</si>
  <si>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</si>
  <si>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</si>
  <si>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</si>
  <si>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</si>
  <si>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</si>
  <si>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</si>
  <si>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</si>
  <si>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</si>
  <si>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</si>
  <si>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</si>
  <si>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</si>
  <si>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</si>
  <si>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</si>
  <si>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</si>
  <si>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</si>
  <si>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</si>
  <si>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</si>
  <si>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</si>
  <si>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</si>
  <si>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</si>
  <si>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</si>
  <si>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</si>
  <si>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</si>
  <si>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</si>
  <si>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</si>
  <si>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</si>
  <si>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</si>
  <si>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</si>
  <si>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</si>
  <si>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</si>
  <si>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</si>
  <si>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</si>
  <si>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</si>
  <si>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</si>
  <si>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</si>
  <si>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</si>
  <si>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</si>
  <si>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</si>
  <si>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</si>
  <si>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</si>
  <si>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</si>
  <si>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</si>
  <si>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</si>
  <si>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</si>
  <si>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</si>
  <si>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</si>
  <si>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</si>
  <si>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</si>
  <si>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</si>
  <si>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</si>
  <si>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</si>
  <si>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</si>
  <si>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</si>
  <si>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</si>
  <si>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</si>
  <si>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</si>
  <si>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</si>
  <si>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</si>
  <si>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</si>
  <si>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</si>
  <si>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</si>
  <si>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</si>
  <si>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</si>
  <si>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</si>
  <si>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</si>
  <si>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</si>
  <si>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</si>
  <si>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</si>
  <si>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</si>
  <si>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</si>
  <si>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</si>
  <si>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</si>
  <si>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</si>
  <si>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</si>
  <si>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</si>
  <si>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</si>
  <si>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</si>
  <si>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</si>
  <si>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</si>
  <si>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</si>
  <si>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</si>
  <si>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</si>
  <si>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</si>
  <si>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</si>
  <si>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</si>
  <si>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</si>
  <si>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</si>
  <si>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</si>
  <si>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</si>
  <si>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</si>
  <si>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</si>
  <si>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</si>
  <si>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</si>
  <si>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</si>
  <si>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</si>
  <si>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</si>
  <si>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</si>
  <si>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</si>
  <si>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</si>
  <si>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</si>
  <si>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</si>
  <si>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</si>
  <si>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</si>
  <si>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</si>
  <si>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</si>
  <si>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</si>
  <si>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</si>
  <si>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</si>
  <si>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</si>
  <si>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</si>
  <si>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</si>
  <si>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</si>
  <si>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</si>
  <si>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</si>
  <si>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</si>
  <si>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</si>
  <si>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</si>
  <si>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</si>
  <si>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</si>
  <si>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</si>
  <si>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</si>
  <si>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</si>
  <si>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</si>
  <si>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</si>
  <si>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</si>
  <si>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</si>
  <si>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</si>
  <si>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</si>
  <si>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</si>
  <si>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</si>
  <si>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</si>
  <si>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</si>
  <si>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</si>
  <si>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</si>
  <si>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</si>
  <si>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</si>
  <si>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</si>
  <si>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</si>
  <si>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</si>
  <si>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</si>
  <si>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</si>
  <si>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</si>
  <si>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</si>
  <si>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</si>
  <si>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</si>
  <si>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</si>
  <si>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</si>
  <si>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</si>
  <si>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</si>
  <si>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</si>
  <si>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</si>
  <si>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</si>
  <si>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</si>
  <si>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</si>
  <si>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</si>
  <si>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</si>
  <si>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</si>
  <si>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</si>
  <si>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</si>
  <si>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</si>
  <si>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</si>
  <si>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</si>
  <si>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</si>
  <si>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</si>
  <si>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</si>
  <si>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</si>
  <si>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</si>
  <si>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</si>
  <si>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</si>
  <si>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</si>
  <si>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</si>
  <si>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</si>
  <si>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</si>
  <si>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</si>
  <si>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</si>
  <si>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</si>
  <si>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</si>
  <si>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</si>
  <si>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</si>
  <si>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</si>
  <si>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</si>
  <si>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</si>
  <si>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</si>
  <si>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</si>
  <si>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</si>
  <si>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</si>
  <si>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</si>
  <si>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</si>
  <si>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</si>
  <si>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</si>
  <si>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</si>
  <si>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</si>
  <si>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</si>
  <si>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</si>
  <si>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</si>
  <si>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</si>
  <si>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</si>
  <si>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</si>
  <si>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</si>
  <si>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</si>
  <si>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</si>
  <si>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</si>
  <si>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</si>
  <si>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</si>
  <si>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</si>
  <si>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</si>
  <si>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</si>
  <si>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</si>
  <si>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</si>
  <si>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</si>
  <si>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</si>
  <si>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</si>
  <si>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</si>
  <si>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</si>
  <si>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</si>
  <si>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</si>
  <si>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</si>
  <si>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</si>
  <si>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</si>
  <si>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</si>
  <si>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</si>
  <si>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</si>
  <si>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</si>
  <si>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</si>
  <si>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</si>
  <si>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</si>
  <si>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</si>
  <si>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</si>
  <si>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</si>
  <si>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</si>
  <si>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</si>
  <si>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</si>
  <si>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</si>
  <si>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</si>
  <si>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</si>
  <si>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</si>
  <si>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</si>
  <si>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</si>
  <si>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</si>
  <si>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</si>
  <si>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</si>
  <si>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</si>
  <si>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</si>
  <si>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</si>
  <si>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</si>
  <si>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</si>
  <si>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</si>
  <si>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</si>
  <si>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</si>
  <si>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</si>
  <si>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</si>
  <si>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</si>
  <si>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</si>
  <si>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</si>
  <si>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</si>
  <si>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</si>
  <si>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</si>
  <si>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</si>
  <si>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</si>
  <si>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</si>
  <si>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</si>
  <si>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</si>
  <si>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</si>
  <si>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</si>
  <si>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</si>
  <si>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</si>
  <si>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</si>
  <si>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</si>
  <si>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</si>
  <si>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</si>
  <si>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</si>
  <si>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</si>
  <si>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</si>
  <si>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</si>
  <si>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</si>
  <si>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</si>
  <si>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</si>
  <si>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</si>
  <si>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</si>
  <si>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</si>
  <si>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</si>
  <si>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</si>
  <si>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</si>
  <si>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</si>
  <si>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</si>
  <si>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</si>
  <si>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</si>
  <si>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</si>
  <si>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</si>
  <si>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</si>
  <si>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</si>
  <si>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</si>
  <si>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</si>
  <si>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</si>
  <si>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</si>
  <si>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</si>
  <si>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</si>
  <si>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</si>
  <si>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</si>
  <si>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</si>
  <si>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</si>
  <si>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</si>
  <si>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</si>
  <si>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</si>
  <si>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</si>
  <si>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</si>
  <si>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</si>
  <si>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</si>
  <si>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</si>
  <si>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</si>
  <si>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</si>
  <si>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</si>
  <si>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</si>
  <si>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</si>
  <si>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</si>
  <si>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</si>
  <si>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</si>
  <si>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</si>
  <si>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</si>
  <si>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</si>
  <si>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</si>
  <si>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</si>
  <si>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</si>
  <si>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</si>
  <si>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</si>
  <si>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</si>
  <si>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</si>
  <si>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</si>
  <si>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</si>
  <si>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</si>
  <si>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</si>
  <si>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</si>
  <si>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</si>
  <si>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</si>
  <si>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</si>
  <si>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</si>
  <si>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</si>
  <si>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</si>
  <si>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</si>
  <si>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</si>
  <si>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</si>
  <si>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</si>
  <si>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</si>
  <si>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</si>
  <si>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</si>
  <si>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</si>
  <si>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</si>
  <si>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</si>
  <si>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</si>
  <si>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</si>
  <si>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</si>
  <si>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</si>
  <si>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</si>
  <si>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</si>
  <si>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</si>
  <si>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</si>
  <si>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</si>
  <si>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</si>
  <si>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</si>
  <si>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</si>
  <si>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</si>
  <si>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</si>
  <si>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</si>
  <si>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</si>
  <si>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</si>
  <si>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</si>
  <si>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</si>
  <si>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</si>
  <si>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</si>
  <si>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</si>
  <si>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</si>
  <si>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</si>
  <si>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</si>
  <si>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</si>
  <si>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</si>
  <si>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</si>
  <si>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</si>
  <si>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</si>
  <si>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</si>
  <si>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</si>
  <si>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</si>
  <si>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</si>
  <si>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</si>
  <si>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</si>
  <si>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</si>
  <si>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</si>
  <si>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</si>
  <si>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</si>
  <si>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</si>
  <si>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</si>
  <si>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</si>
  <si>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</si>
  <si>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</si>
  <si>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</si>
  <si>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</si>
  <si>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</si>
  <si>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</si>
  <si>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</si>
  <si>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</si>
  <si>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</si>
  <si>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</si>
  <si>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</si>
  <si>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</si>
  <si>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</si>
  <si>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</si>
  <si>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</si>
  <si>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</si>
  <si>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</si>
  <si>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</si>
  <si>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</si>
  <si>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</si>
  <si>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</si>
  <si>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</si>
  <si>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</si>
  <si>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</si>
  <si>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</si>
  <si>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</si>
  <si>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</si>
  <si>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</si>
  <si>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</si>
  <si>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</si>
  <si>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</si>
  <si>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</si>
  <si>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</si>
  <si>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</si>
  <si>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</si>
  <si>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</si>
  <si>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</si>
  <si>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</si>
  <si>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</si>
  <si>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</si>
  <si>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</si>
  <si>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</si>
  <si>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</si>
  <si>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</si>
  <si>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</si>
  <si>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</si>
  <si>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</si>
  <si>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</si>
  <si>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</si>
  <si>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</si>
  <si>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</si>
  <si>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</si>
  <si>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</si>
  <si>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</si>
  <si>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</si>
  <si>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</si>
  <si>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</si>
  <si>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</si>
  <si>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</si>
  <si>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</si>
  <si>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</si>
  <si>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</si>
  <si>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</si>
  <si>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</si>
  <si>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</si>
  <si>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</si>
  <si>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</si>
  <si>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</si>
  <si>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</si>
  <si>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</si>
  <si>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</si>
  <si>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</si>
  <si>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</si>
  <si>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</si>
  <si>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</si>
  <si>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</si>
  <si>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</si>
  <si>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</si>
  <si>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</si>
  <si>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</si>
  <si>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</si>
  <si>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</si>
  <si>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</si>
  <si>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</si>
  <si>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</si>
  <si>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</si>
  <si>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</si>
  <si>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</si>
  <si>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</si>
  <si>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</si>
  <si>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</si>
  <si>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</si>
  <si>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</si>
  <si>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</si>
  <si>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</si>
  <si>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</si>
  <si>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</si>
  <si>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</si>
  <si>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</si>
  <si>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</si>
  <si>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</si>
  <si>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</si>
  <si>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</si>
  <si>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</si>
  <si>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</si>
  <si>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</si>
  <si>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</si>
  <si>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</si>
  <si>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</si>
  <si>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</si>
  <si>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</si>
  <si>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</si>
  <si>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</si>
  <si>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</si>
  <si>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</si>
  <si>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</si>
  <si>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</si>
  <si>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</si>
  <si>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</si>
  <si>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</si>
  <si>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</si>
  <si>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</si>
  <si>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</si>
  <si>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</si>
  <si>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</si>
  <si>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</si>
  <si>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</si>
  <si>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</si>
  <si>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</si>
  <si>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</si>
  <si>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</si>
  <si>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</si>
  <si>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</si>
  <si>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</si>
  <si>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</si>
  <si>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</si>
  <si>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</si>
  <si>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</si>
  <si>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</si>
  <si>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</si>
  <si>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</si>
  <si>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</si>
  <si>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</si>
  <si>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</si>
  <si>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</si>
  <si>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</si>
  <si>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</si>
  <si>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</si>
  <si>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</si>
  <si>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</si>
  <si>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</si>
  <si>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</si>
  <si>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</si>
  <si>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</si>
  <si>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</si>
  <si>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</si>
  <si>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</si>
  <si>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</si>
  <si>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</si>
  <si>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</si>
  <si>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</si>
  <si>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</si>
  <si>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</si>
  <si>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</si>
  <si>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</si>
  <si>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</si>
  <si>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</si>
  <si>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</si>
  <si>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</si>
  <si>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</si>
  <si>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</si>
  <si>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</si>
  <si>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</si>
  <si>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</si>
  <si>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</si>
  <si>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</si>
  <si>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</si>
  <si>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</si>
  <si>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</si>
  <si>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</si>
  <si>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</si>
  <si>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</si>
  <si>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</si>
  <si>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</si>
  <si>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</si>
  <si>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</si>
  <si>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</si>
  <si>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</si>
  <si>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</si>
  <si>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</si>
  <si>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</si>
  <si>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</si>
  <si>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</si>
  <si>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</si>
  <si>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</si>
  <si>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</si>
  <si>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</si>
  <si>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</si>
  <si>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</si>
  <si>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</si>
  <si>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</si>
  <si>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</si>
  <si>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</si>
  <si>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</si>
  <si>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</si>
  <si>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</si>
  <si>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</si>
  <si>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</si>
  <si>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</si>
  <si>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</si>
  <si>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</si>
  <si>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</si>
  <si>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</si>
  <si>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</si>
  <si>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</si>
  <si>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</si>
  <si>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</si>
  <si>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</si>
  <si>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</si>
  <si>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</si>
  <si>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</si>
  <si>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</si>
  <si>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</si>
  <si>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</si>
  <si>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</si>
  <si>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</si>
  <si>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</si>
  <si>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</si>
  <si>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</si>
  <si>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</si>
  <si>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</si>
  <si>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</si>
  <si>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</si>
  <si>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</si>
  <si>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</si>
  <si>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</si>
  <si>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</si>
  <si>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</si>
  <si>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</si>
  <si>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</si>
  <si>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</si>
  <si>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</si>
  <si>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</si>
  <si>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</si>
  <si>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</si>
  <si>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</si>
  <si>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</si>
  <si>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</si>
  <si>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</si>
  <si>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</si>
  <si>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</si>
  <si>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</si>
  <si>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</si>
  <si>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</si>
  <si>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</si>
  <si>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</si>
  <si>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</si>
  <si>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</si>
  <si>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</si>
  <si>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</si>
  <si>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</si>
  <si>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</si>
  <si>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</si>
  <si>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</si>
  <si>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</si>
  <si>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</si>
  <si>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</si>
  <si>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</si>
  <si>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</si>
  <si>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</si>
  <si>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</si>
  <si>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</si>
  <si>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</si>
  <si>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</si>
  <si>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</si>
  <si>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</si>
  <si>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</si>
  <si>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</si>
  <si>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</si>
  <si>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</si>
  <si>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</si>
  <si>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</si>
  <si>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</si>
  <si>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</si>
  <si>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</si>
  <si>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</si>
  <si>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</si>
  <si>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</si>
  <si>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</si>
  <si>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</si>
  <si>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</si>
  <si>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</si>
  <si>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</si>
  <si>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</si>
  <si>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</si>
  <si>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</si>
  <si>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</si>
  <si>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</si>
  <si>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</si>
  <si>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</si>
  <si>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</si>
  <si>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</si>
  <si>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</si>
  <si>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</si>
  <si>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</si>
  <si>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</si>
  <si>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</si>
  <si>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</si>
  <si>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</si>
  <si>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</si>
  <si>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</si>
  <si>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</si>
  <si>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</si>
  <si>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</si>
  <si>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</si>
  <si>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</si>
  <si>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</si>
  <si>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</si>
  <si>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</si>
  <si>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</si>
  <si>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</si>
  <si>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</si>
  <si>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</si>
  <si>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</si>
  <si>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</si>
  <si>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</si>
  <si>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</si>
  <si>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</si>
  <si>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</si>
  <si>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</si>
  <si>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</si>
  <si>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</si>
  <si>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</si>
  <si>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</si>
  <si>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</si>
  <si>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</si>
  <si>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</si>
  <si>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</si>
  <si>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</si>
  <si>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</si>
  <si>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</si>
  <si>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</si>
  <si>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</si>
  <si>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</si>
  <si>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</si>
  <si>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</si>
  <si>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</si>
  <si>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</si>
  <si>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</si>
  <si>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</si>
  <si>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</si>
  <si>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</si>
  <si>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</si>
  <si>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</si>
  <si>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</si>
  <si>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</si>
  <si>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</si>
  <si>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</si>
  <si>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</si>
  <si>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</si>
  <si>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</si>
  <si>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</si>
  <si>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</si>
  <si>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</si>
  <si>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</si>
  <si>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</si>
  <si>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</si>
  <si>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</si>
  <si>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</si>
  <si>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</si>
  <si>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</si>
  <si>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</si>
  <si>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</si>
  <si>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</si>
  <si>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</si>
  <si>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</si>
  <si>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</si>
  <si>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</si>
  <si>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</si>
  <si>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</si>
  <si>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</si>
  <si>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</si>
  <si>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</si>
  <si>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</si>
  <si>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</si>
  <si>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</si>
  <si>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</si>
  <si>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</si>
  <si>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</si>
  <si>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</si>
  <si>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</si>
  <si>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</si>
  <si>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</si>
  <si>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</si>
  <si>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</si>
  <si>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</si>
  <si>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</si>
  <si>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</si>
  <si>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</si>
  <si>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</si>
  <si>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</si>
  <si>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</si>
  <si>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</si>
  <si>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</si>
  <si>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</si>
  <si>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</si>
  <si>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</si>
  <si>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</si>
  <si>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</si>
  <si>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</si>
  <si>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</si>
  <si>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</si>
  <si>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</si>
  <si>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</si>
  <si>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</si>
  <si>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</si>
  <si>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</si>
  <si>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</si>
  <si>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</si>
  <si>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</si>
  <si>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</si>
  <si>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</si>
  <si>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</si>
  <si>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</si>
  <si>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</si>
  <si>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</si>
  <si>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</si>
  <si>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</si>
  <si>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</si>
  <si>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</si>
  <si>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</si>
  <si>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</si>
  <si>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</si>
  <si>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</si>
  <si>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</si>
  <si>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</si>
  <si>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</si>
  <si>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</si>
  <si>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</si>
  <si>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</si>
  <si>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</si>
  <si>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</si>
  <si>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</si>
  <si>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</si>
  <si>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</si>
  <si>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</si>
  <si>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</si>
  <si>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</si>
  <si>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</si>
  <si>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</si>
  <si>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</si>
  <si>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</si>
  <si>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</si>
  <si>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</si>
  <si>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</si>
  <si>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</si>
  <si>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</si>
  <si>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</si>
  <si>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</si>
  <si>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</si>
  <si>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</si>
  <si>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</si>
  <si>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</si>
  <si>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</si>
  <si>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</si>
  <si>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</si>
  <si>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</si>
  <si>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</si>
  <si>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</si>
  <si>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</si>
  <si>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</si>
  <si>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</si>
  <si>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</si>
  <si>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</si>
  <si>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</si>
  <si>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</si>
  <si>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</si>
  <si>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</si>
  <si>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</si>
  <si>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</si>
  <si>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</si>
  <si>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</si>
  <si>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</si>
  <si>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</si>
  <si>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</si>
  <si>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</si>
  <si>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</si>
  <si>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</si>
  <si>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</si>
  <si>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</si>
  <si>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</si>
  <si>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</si>
  <si>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</si>
  <si>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</si>
  <si>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</si>
  <si>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</si>
  <si>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</si>
  <si>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</si>
  <si>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</si>
  <si>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</si>
  <si>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</si>
  <si>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</si>
  <si>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</si>
  <si>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</si>
  <si>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</si>
  <si>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</si>
  <si>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</si>
  <si>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</si>
  <si>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</si>
  <si>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</si>
  <si>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</si>
  <si>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</si>
  <si>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</si>
  <si>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</si>
  <si>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</si>
  <si>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</si>
  <si>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</si>
  <si>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</si>
  <si>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</si>
  <si>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</si>
  <si>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</si>
  <si>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</si>
  <si>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</si>
  <si>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</si>
  <si>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</si>
  <si>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</si>
  <si>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</si>
  <si>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</si>
  <si>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</si>
  <si>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</si>
  <si>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</si>
  <si>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</si>
  <si>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</si>
  <si>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</si>
  <si>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</si>
  <si>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</si>
  <si>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</si>
  <si>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</si>
  <si>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</si>
  <si>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</si>
  <si>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</si>
  <si>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</si>
  <si>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</si>
  <si>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</si>
  <si>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</si>
  <si>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</si>
  <si>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</si>
  <si>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</si>
  <si>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</si>
  <si>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</si>
  <si>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</si>
  <si>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</si>
  <si>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</si>
  <si>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</si>
  <si>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</si>
  <si>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</si>
  <si>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</si>
  <si>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</si>
  <si>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</si>
  <si>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</si>
  <si>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</si>
  <si>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</si>
  <si>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</si>
  <si>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</si>
  <si>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</si>
  <si>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</si>
  <si>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</si>
  <si>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</si>
  <si>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</si>
  <si>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</si>
  <si>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</si>
  <si>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</si>
  <si>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</si>
  <si>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</si>
  <si>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</si>
  <si>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</si>
  <si>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</si>
  <si>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</si>
  <si>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</si>
  <si>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</si>
  <si>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</si>
  <si>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</si>
  <si>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</si>
  <si>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</si>
  <si>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</si>
  <si>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</si>
  <si>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</si>
  <si>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</si>
  <si>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</si>
  <si>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</si>
  <si>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</si>
  <si>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</si>
  <si>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</si>
  <si>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</si>
  <si>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</si>
  <si>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</si>
  <si>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</si>
  <si>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</si>
  <si>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</si>
  <si>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</si>
  <si>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</si>
  <si>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</si>
  <si>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</si>
  <si>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</si>
  <si>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</si>
  <si>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</si>
  <si>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</si>
  <si>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</si>
  <si>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</si>
  <si>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</si>
  <si>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</si>
  <si>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</si>
  <si>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</si>
  <si>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</si>
  <si>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</si>
  <si>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</si>
  <si>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</si>
  <si>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</si>
  <si>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</si>
  <si>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</si>
  <si>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</si>
  <si>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</si>
  <si>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</si>
  <si>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</si>
  <si>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</si>
  <si>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</si>
  <si>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</si>
  <si>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</si>
  <si>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</si>
  <si>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</si>
  <si>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</si>
  <si>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</si>
  <si>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</si>
  <si>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</si>
  <si>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</si>
  <si>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</si>
  <si>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</si>
  <si>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</si>
  <si>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</si>
  <si>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</si>
  <si>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</si>
  <si>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</si>
  <si>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</si>
  <si>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</si>
  <si>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</si>
  <si>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</si>
  <si>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</si>
  <si>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</si>
  <si>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</si>
  <si>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</si>
  <si>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</si>
  <si>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</si>
  <si>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</si>
  <si>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</si>
  <si>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</si>
  <si>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</si>
  <si>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</si>
  <si>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</si>
  <si>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</si>
  <si>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</si>
  <si>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</si>
  <si>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</si>
  <si>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</si>
  <si>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</si>
  <si>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</si>
  <si>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</si>
  <si>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</si>
  <si>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</si>
  <si>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</si>
  <si>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</si>
  <si>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</si>
  <si>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</si>
  <si>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</si>
  <si>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</si>
  <si>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</si>
  <si>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</si>
  <si>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</si>
  <si>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</si>
  <si>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</si>
  <si>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</si>
  <si>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</si>
  <si>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</si>
  <si>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</si>
  <si>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</si>
  <si>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</si>
  <si>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</si>
  <si>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</si>
  <si>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</si>
  <si>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</si>
  <si>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</si>
  <si>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</si>
  <si>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</si>
  <si>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</si>
  <si>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</si>
  <si>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</si>
  <si>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</si>
  <si>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</si>
  <si>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</si>
  <si>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</si>
  <si>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</si>
  <si>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</si>
  <si>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</si>
  <si>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</si>
  <si>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</si>
  <si>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</si>
  <si>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</si>
  <si>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</si>
  <si>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</si>
  <si>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</si>
  <si>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</si>
  <si>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</si>
  <si>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</si>
  <si>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</si>
  <si>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</si>
  <si>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</si>
  <si>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</si>
  <si>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</si>
  <si>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</si>
  <si>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</si>
  <si>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</si>
  <si>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</si>
  <si>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</si>
  <si>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</si>
  <si>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</si>
  <si>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</si>
  <si>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</si>
  <si>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</si>
  <si>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</si>
  <si>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</si>
  <si>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</si>
  <si>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</si>
  <si>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</si>
  <si>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</si>
  <si>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</si>
  <si>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</si>
  <si>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</si>
  <si>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</si>
  <si>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</si>
  <si>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</si>
  <si>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</si>
  <si>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</si>
  <si>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</si>
  <si>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</si>
  <si>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</si>
  <si>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</si>
  <si>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</si>
  <si>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</si>
  <si>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</si>
  <si>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</si>
  <si>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</si>
  <si>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</si>
  <si>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</si>
  <si>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</si>
  <si>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</si>
  <si>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</si>
  <si>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</si>
  <si>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</si>
  <si>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</si>
  <si>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</si>
  <si>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</si>
  <si>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</si>
  <si>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</si>
  <si>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</si>
  <si>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</si>
  <si>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</si>
  <si>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</si>
  <si>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</si>
  <si>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</si>
  <si>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</si>
  <si>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</si>
  <si>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</si>
  <si>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</si>
  <si>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</si>
  <si>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</si>
  <si>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</si>
  <si>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</si>
  <si>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</si>
  <si>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</si>
  <si>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</si>
  <si>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</si>
  <si>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</si>
  <si>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</si>
  <si>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</si>
  <si>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</si>
  <si>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</si>
  <si>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</si>
  <si>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</si>
  <si>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</si>
  <si>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</si>
  <si>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</si>
  <si>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</si>
  <si>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</si>
  <si>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</si>
  <si>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</si>
  <si>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</si>
  <si>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</si>
  <si>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</si>
  <si>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</si>
  <si>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</si>
  <si>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</si>
  <si>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</si>
  <si>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</si>
  <si>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</si>
  <si>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</si>
  <si>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</si>
  <si>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</si>
  <si>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</si>
  <si>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</si>
  <si>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</si>
  <si>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</si>
  <si>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</si>
  <si>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</si>
  <si>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</si>
  <si>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</si>
  <si>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</si>
  <si>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</si>
  <si>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</si>
  <si>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</si>
  <si>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</si>
  <si>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</si>
  <si>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</si>
  <si>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</si>
  <si>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</si>
  <si>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</si>
  <si>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</si>
  <si>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</si>
  <si>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</si>
  <si>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</si>
  <si>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</si>
  <si>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</si>
  <si>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</si>
  <si>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</si>
  <si>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</si>
  <si>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</si>
  <si>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</si>
  <si>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</si>
  <si>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</si>
  <si>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</si>
  <si>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</si>
  <si>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</si>
  <si>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</si>
  <si>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</si>
  <si>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</si>
  <si>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</si>
  <si>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</si>
  <si>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</si>
  <si>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</si>
  <si>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</si>
  <si>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</si>
  <si>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</si>
  <si>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</si>
  <si>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</si>
  <si>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</si>
  <si>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</si>
  <si>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</si>
  <si>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</si>
  <si>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</si>
  <si>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</si>
  <si>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</si>
  <si>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</si>
  <si>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</si>
  <si>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</si>
  <si>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</si>
  <si>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</si>
  <si>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</si>
  <si>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</si>
  <si>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</si>
  <si>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</si>
  <si>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</si>
  <si>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</si>
  <si>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</si>
  <si>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</si>
  <si>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</si>
  <si>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</si>
  <si>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</si>
  <si>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</si>
  <si>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</si>
  <si>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</si>
  <si>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</si>
  <si>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</si>
  <si>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</si>
  <si>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</si>
  <si>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</si>
  <si>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</si>
  <si>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</si>
  <si>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</si>
  <si>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</si>
  <si>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</si>
  <si>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</si>
  <si>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</si>
  <si>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</si>
  <si>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</si>
  <si>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</si>
  <si>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</si>
  <si>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</si>
  <si>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</si>
  <si>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</si>
  <si>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</si>
  <si>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</si>
  <si>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</si>
  <si>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</si>
  <si>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</si>
  <si>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</si>
  <si>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</si>
  <si>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</si>
  <si>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</si>
  <si>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</si>
  <si>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</si>
  <si>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</si>
  <si>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</si>
  <si>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</si>
  <si>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</si>
  <si>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</si>
  <si>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</si>
  <si>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</si>
  <si>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</si>
  <si>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</si>
  <si>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</si>
  <si>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</si>
  <si>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</si>
  <si>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</si>
  <si>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</si>
  <si>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</si>
  <si>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</si>
  <si>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</si>
  <si>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</si>
  <si>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</si>
  <si>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</si>
  <si>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</si>
  <si>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</si>
  <si>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</si>
  <si>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</si>
  <si>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</si>
  <si>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</si>
  <si>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</si>
  <si>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</si>
  <si>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</si>
  <si>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</si>
  <si>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</si>
  <si>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</si>
  <si>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</si>
  <si>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</si>
  <si>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</si>
  <si>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</si>
  <si>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</si>
  <si>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</si>
  <si>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</si>
  <si>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</si>
  <si>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</si>
  <si>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</si>
  <si>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</si>
  <si>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</si>
  <si>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</si>
  <si>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</si>
  <si>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</si>
  <si>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</si>
  <si>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</si>
  <si>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</si>
  <si>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</si>
  <si>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</si>
  <si>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</si>
  <si>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</si>
  <si>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</si>
  <si>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</si>
  <si>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</si>
  <si>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</si>
  <si>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</si>
  <si>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</si>
  <si>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</si>
  <si>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</si>
  <si>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</si>
  <si>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</si>
  <si>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</si>
  <si>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</si>
  <si>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</si>
  <si>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</si>
  <si>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</si>
  <si>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</si>
  <si>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</si>
  <si>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</si>
  <si>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</si>
  <si>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</si>
  <si>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</si>
  <si>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</si>
  <si>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</si>
  <si>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</si>
  <si>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</si>
  <si>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</si>
  <si>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</si>
  <si>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</si>
  <si>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</si>
  <si>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</si>
  <si>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</si>
  <si>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</si>
  <si>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</si>
  <si>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</si>
  <si>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</si>
  <si>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</si>
  <si>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</si>
  <si>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</si>
  <si>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</si>
  <si>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</si>
  <si>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</si>
  <si>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</si>
  <si>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</si>
  <si>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</si>
  <si>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</si>
  <si>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</si>
  <si>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</si>
  <si>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</si>
  <si>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</si>
  <si>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</si>
  <si>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</si>
  <si>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</si>
  <si>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</si>
  <si>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</si>
  <si>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</si>
  <si>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</si>
  <si>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</si>
  <si>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</si>
  <si>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</si>
  <si>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</si>
  <si>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</si>
  <si>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</si>
  <si>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</si>
  <si>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</si>
  <si>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</si>
  <si>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</si>
  <si>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</si>
  <si>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</si>
  <si>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</si>
  <si>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</si>
  <si>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</si>
  <si>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</si>
  <si>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</si>
  <si>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</si>
  <si>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</si>
  <si>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</si>
  <si>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</si>
  <si>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</si>
  <si>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</si>
  <si>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</si>
  <si>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</si>
  <si>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</si>
  <si>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</si>
  <si>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</si>
  <si>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</si>
  <si>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</si>
  <si>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</si>
  <si>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</si>
  <si>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</si>
  <si>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</si>
  <si>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</si>
  <si>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</si>
  <si>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</si>
  <si>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</si>
  <si>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</si>
  <si>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</si>
  <si>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</si>
  <si>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</si>
  <si>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</si>
  <si>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</si>
  <si>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</si>
  <si>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</si>
  <si>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</si>
  <si>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</si>
  <si>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</si>
  <si>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</si>
  <si>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</si>
  <si>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</si>
  <si>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</si>
  <si>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</si>
  <si>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</si>
  <si>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</si>
  <si>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</si>
  <si>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</si>
  <si>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</si>
  <si>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</si>
  <si>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</si>
  <si>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</si>
  <si>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</si>
  <si>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</si>
  <si>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</si>
  <si>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</si>
  <si>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</si>
  <si>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</si>
  <si>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</si>
  <si>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</si>
  <si>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</si>
  <si>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</si>
  <si>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</si>
  <si>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</si>
  <si>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</si>
  <si>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</si>
  <si>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</si>
  <si>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</si>
  <si>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</si>
  <si>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</si>
  <si>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</si>
  <si>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</si>
  <si>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</si>
  <si>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</si>
  <si>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</si>
  <si>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</si>
  <si>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</si>
  <si>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</si>
  <si>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</si>
  <si>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</si>
  <si>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</si>
  <si>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</si>
  <si>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</si>
  <si>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</si>
  <si>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</si>
  <si>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</si>
  <si>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</si>
  <si>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</si>
  <si>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</si>
  <si>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</si>
  <si>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</si>
  <si>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</si>
  <si>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</si>
  <si>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</si>
  <si>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</si>
  <si>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</si>
  <si>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</si>
  <si>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</si>
  <si>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</si>
  <si>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</si>
  <si>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</si>
  <si>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</si>
  <si>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</si>
  <si>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</si>
  <si>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</si>
  <si>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</si>
  <si>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</si>
  <si>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</si>
  <si>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</si>
  <si>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</si>
  <si>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</si>
  <si>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</si>
  <si>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</si>
  <si>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</si>
  <si>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</si>
  <si>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</si>
  <si>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</si>
  <si>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</si>
  <si>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</si>
  <si>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</si>
  <si>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</si>
  <si>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</si>
  <si>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</si>
  <si>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</si>
  <si>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</si>
  <si>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</si>
  <si>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</si>
  <si>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</si>
  <si>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</si>
  <si>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</si>
  <si>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</si>
  <si>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</si>
  <si>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</si>
  <si>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</si>
  <si>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</si>
  <si>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</si>
  <si>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</si>
  <si>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</si>
  <si>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</si>
  <si>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</si>
  <si>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</si>
  <si>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</si>
  <si>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</si>
  <si>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</si>
  <si>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</si>
  <si>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</si>
  <si>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</si>
  <si>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</si>
  <si>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</si>
  <si>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</si>
  <si>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</si>
  <si>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</si>
  <si>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</si>
  <si>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</si>
  <si>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</si>
  <si>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</si>
  <si>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</si>
  <si>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</si>
  <si>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</si>
  <si>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</si>
  <si>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</si>
  <si>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</si>
  <si>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</si>
  <si>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</si>
  <si>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</si>
  <si>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</si>
  <si>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</si>
  <si>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</si>
  <si>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</si>
  <si>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</si>
  <si>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</si>
  <si>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</si>
  <si>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</si>
  <si>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</si>
  <si>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</si>
  <si>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</si>
  <si>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</si>
  <si>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</si>
  <si>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</si>
  <si>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</si>
  <si>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</si>
  <si>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</si>
  <si>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</si>
  <si>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</si>
  <si>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</si>
  <si>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</si>
  <si>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</si>
  <si>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</si>
  <si>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</si>
  <si>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</si>
  <si>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</si>
  <si>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</si>
  <si>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</si>
  <si>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</si>
  <si>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</si>
  <si>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</si>
  <si>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</si>
  <si>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</si>
  <si>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</si>
  <si>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</si>
  <si>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</si>
  <si>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</si>
  <si>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</si>
  <si>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</si>
  <si>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</si>
  <si>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</si>
  <si>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</si>
  <si>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</si>
  <si>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</si>
  <si>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</si>
  <si>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</si>
  <si>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</si>
  <si>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</si>
  <si>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</si>
  <si>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</si>
  <si>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</si>
  <si>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</si>
  <si>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</si>
  <si>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</si>
  <si>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</si>
  <si>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</si>
  <si>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</si>
  <si>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</si>
  <si>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</si>
  <si>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</si>
  <si>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</si>
  <si>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</si>
  <si>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</si>
  <si>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</si>
  <si>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</si>
  <si>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</si>
  <si>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</si>
  <si>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</si>
  <si>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</si>
  <si>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</si>
  <si>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</si>
  <si>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</si>
  <si>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</si>
  <si>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</si>
  <si>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</si>
  <si>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</si>
  <si>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</si>
  <si>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</si>
  <si>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</si>
  <si>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</si>
  <si>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</si>
  <si>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</si>
  <si>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</si>
  <si>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</si>
  <si>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</si>
  <si>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</si>
  <si>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</si>
  <si>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</si>
  <si>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</si>
  <si>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</si>
  <si>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</si>
  <si>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</si>
  <si>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</si>
  <si>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</si>
  <si>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</si>
  <si>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</si>
  <si>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</si>
  <si>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</si>
  <si>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</si>
  <si>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</si>
  <si>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</si>
  <si>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</si>
  <si>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</si>
  <si>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</si>
  <si>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</si>
  <si>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</si>
  <si>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</si>
  <si>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</si>
  <si>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</si>
  <si>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</si>
  <si>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</si>
  <si>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</si>
  <si>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</si>
  <si>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</si>
  <si>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</si>
  <si>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</si>
  <si>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</si>
  <si>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</si>
  <si>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</si>
  <si>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</si>
  <si>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</si>
  <si>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</si>
  <si>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</si>
  <si>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</si>
  <si>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</si>
  <si>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</si>
  <si>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</si>
  <si>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</si>
  <si>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</si>
  <si>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</si>
  <si>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</si>
  <si>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</si>
  <si>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</si>
  <si>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</si>
  <si>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</si>
  <si>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</si>
  <si>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</si>
  <si>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</si>
  <si>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</si>
  <si>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</si>
  <si>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</si>
  <si>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</si>
  <si>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</si>
  <si>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</si>
  <si>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</si>
  <si>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</si>
  <si>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</si>
  <si>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</si>
  <si>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</si>
  <si>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</si>
  <si>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</si>
  <si>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</si>
  <si>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</si>
  <si>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</si>
  <si>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</si>
  <si>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</si>
  <si>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</si>
  <si>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</si>
  <si>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</si>
  <si>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</si>
  <si>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</si>
  <si>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</si>
  <si>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</si>
  <si>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</si>
  <si>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</si>
  <si>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</si>
  <si>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</si>
  <si>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</si>
  <si>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</si>
  <si>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</si>
  <si>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</si>
  <si>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</si>
  <si>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</si>
  <si>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</si>
  <si>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</si>
  <si>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</si>
  <si>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</si>
  <si>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</si>
  <si>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</si>
  <si>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</si>
  <si>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</si>
  <si>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</si>
  <si>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</si>
  <si>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</si>
  <si>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</si>
  <si>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</si>
  <si>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</si>
  <si>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</si>
  <si>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</si>
  <si>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</si>
  <si>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</si>
  <si>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</si>
  <si>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</si>
  <si>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</si>
  <si>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</si>
  <si>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</si>
  <si>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</si>
  <si>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</si>
  <si>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</si>
  <si>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</si>
  <si>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</si>
  <si>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</si>
  <si>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</si>
  <si>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</si>
  <si>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</si>
  <si>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</si>
  <si>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</si>
  <si>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</si>
  <si>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</si>
  <si>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</si>
  <si>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</si>
  <si>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</si>
  <si>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</si>
  <si>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</si>
  <si>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</si>
  <si>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</si>
  <si>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</si>
  <si>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</si>
  <si>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</si>
  <si>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</si>
  <si>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</si>
  <si>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</si>
  <si>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</si>
  <si>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</si>
  <si>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</si>
  <si>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</si>
  <si>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</si>
  <si>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</si>
  <si>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</si>
  <si>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</si>
  <si>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</si>
  <si>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</si>
  <si>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</si>
  <si>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</si>
  <si>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</si>
  <si>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</si>
  <si>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</si>
  <si>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</si>
  <si>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</si>
  <si>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</si>
  <si>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</si>
  <si>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</si>
  <si>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</si>
  <si>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</si>
  <si>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</si>
  <si>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</si>
  <si>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</si>
  <si>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</si>
  <si>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</si>
  <si>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</si>
  <si>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</si>
  <si>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</si>
  <si>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</si>
  <si>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</si>
  <si>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</si>
  <si>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</si>
  <si>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</si>
  <si>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</si>
  <si>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</si>
  <si>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</si>
  <si>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</si>
  <si>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</si>
  <si>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</si>
  <si>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</si>
  <si>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</si>
  <si>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</si>
  <si>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</si>
  <si>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</si>
  <si>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</si>
  <si>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</si>
  <si>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</si>
  <si>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</si>
  <si>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</si>
  <si>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</si>
  <si>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</si>
  <si>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</si>
  <si>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</si>
  <si>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</si>
  <si>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</si>
  <si>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</si>
  <si>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</si>
  <si>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</si>
  <si>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</si>
  <si>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</si>
  <si>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</si>
  <si>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</si>
  <si>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</si>
  <si>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</si>
  <si>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</si>
  <si>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</si>
  <si>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</si>
  <si>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</si>
  <si>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</si>
  <si>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</si>
  <si>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</si>
  <si>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</si>
  <si>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</si>
  <si>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</si>
  <si>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</si>
  <si>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</si>
  <si>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</si>
  <si>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</si>
  <si>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</si>
  <si>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</si>
  <si>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</si>
  <si>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</si>
  <si>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</si>
  <si>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</si>
  <si>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</si>
  <si>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</si>
  <si>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</si>
  <si>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</si>
  <si>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</si>
  <si>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</si>
  <si>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</si>
  <si>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</si>
  <si>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</si>
  <si>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</si>
  <si>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</si>
  <si>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</si>
  <si>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</si>
  <si>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</si>
  <si>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</si>
  <si>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</si>
  <si>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</si>
  <si>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</si>
  <si>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</si>
  <si>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</si>
  <si>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</si>
  <si>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</si>
  <si>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</si>
  <si>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</si>
  <si>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</si>
  <si>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</si>
  <si>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</si>
  <si>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</si>
  <si>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</si>
  <si>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</si>
  <si>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</si>
  <si>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</si>
  <si>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</si>
  <si>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</si>
  <si>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</si>
  <si>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</si>
  <si>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</si>
  <si>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</si>
  <si>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</si>
  <si>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</si>
  <si>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</si>
  <si>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</si>
  <si>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</si>
  <si>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</si>
  <si>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</si>
  <si>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</si>
  <si>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</si>
  <si>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</si>
  <si>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</si>
  <si>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</si>
  <si>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</si>
  <si>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</si>
  <si>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</si>
  <si>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</si>
  <si>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</si>
  <si>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</si>
  <si>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</si>
  <si>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</si>
  <si>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</si>
  <si>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</si>
  <si>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</si>
  <si>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</si>
  <si>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</si>
  <si>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</si>
  <si>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</si>
  <si>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</si>
  <si>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</si>
  <si>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</si>
  <si>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</si>
  <si>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</si>
  <si>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</si>
  <si>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</si>
  <si>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</si>
  <si>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</si>
  <si>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</si>
  <si>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</si>
  <si>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</si>
  <si>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</si>
  <si>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</si>
  <si>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</si>
  <si>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</si>
  <si>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</si>
  <si>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</si>
  <si>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</si>
  <si>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</si>
  <si>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</si>
  <si>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</si>
  <si>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</si>
  <si>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</si>
  <si>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</si>
  <si>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</si>
  <si>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</si>
  <si>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</si>
  <si>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</si>
  <si>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</si>
  <si>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</si>
  <si>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</si>
  <si>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</si>
  <si>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</si>
  <si>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</si>
  <si>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</si>
  <si>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</si>
  <si>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</si>
  <si>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</si>
  <si>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</si>
  <si>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</si>
  <si>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</si>
  <si>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</si>
  <si>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</si>
  <si>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</si>
  <si>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</si>
  <si>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</si>
  <si>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</si>
  <si>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</si>
  <si>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</si>
  <si>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</si>
  <si>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</si>
  <si>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</si>
  <si>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</si>
  <si>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</si>
  <si>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</si>
  <si>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</si>
  <si>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</si>
  <si>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</si>
  <si>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</si>
  <si>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</si>
  <si>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</si>
  <si>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</si>
  <si>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</si>
  <si>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</si>
  <si>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</si>
  <si>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</si>
  <si>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</si>
  <si>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</si>
  <si>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</si>
  <si>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</si>
  <si>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</si>
  <si>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</si>
  <si>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</si>
  <si>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</si>
  <si>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</si>
  <si>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</si>
  <si>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</si>
  <si>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</si>
  <si>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</si>
  <si>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</si>
  <si>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</si>
  <si>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</si>
  <si>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</si>
  <si>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</si>
  <si>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</si>
  <si>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</si>
  <si>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</si>
  <si>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</si>
  <si>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</si>
  <si>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</si>
  <si>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</si>
  <si>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</si>
  <si>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</si>
  <si>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</si>
  <si>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</si>
  <si>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</si>
  <si>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</si>
  <si>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</si>
  <si>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</si>
  <si>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</si>
  <si>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</si>
  <si>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</si>
  <si>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</si>
  <si>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</si>
  <si>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</si>
  <si>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</si>
  <si>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</si>
  <si>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</si>
  <si>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</si>
  <si>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</si>
  <si>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</si>
  <si>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</si>
  <si>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</si>
  <si>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</si>
  <si>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</si>
  <si>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</si>
  <si>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</si>
  <si>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</si>
  <si>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</si>
  <si>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</si>
  <si>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</si>
  <si>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</si>
  <si>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</si>
  <si>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</si>
  <si>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</si>
  <si>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</si>
  <si>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</si>
  <si>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</si>
  <si>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</si>
  <si>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</si>
  <si>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</si>
  <si>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</si>
  <si>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</si>
  <si>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</si>
  <si>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</si>
  <si>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</si>
  <si>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</si>
  <si>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</si>
  <si>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</si>
  <si>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</si>
  <si>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</si>
  <si>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</si>
  <si>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</si>
  <si>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</si>
  <si>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</si>
  <si>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</si>
  <si>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</si>
  <si>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</si>
  <si>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</si>
  <si>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</si>
  <si>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</si>
  <si>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</si>
  <si>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</si>
  <si>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</si>
  <si>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</si>
  <si>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</si>
  <si>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</si>
  <si>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</si>
  <si>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</si>
  <si>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</si>
  <si>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</si>
  <si>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</si>
  <si>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</si>
  <si>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</si>
  <si>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</si>
  <si>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</si>
  <si>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</si>
  <si>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</si>
  <si>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</si>
  <si>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</si>
  <si>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</si>
  <si>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</si>
  <si>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</si>
  <si>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</si>
  <si>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</si>
  <si>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</si>
  <si>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</si>
  <si>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</si>
  <si>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</si>
  <si>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</si>
  <si>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</si>
  <si>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</si>
  <si>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</si>
  <si>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</si>
  <si>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</si>
  <si>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</si>
  <si>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</si>
  <si>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</si>
  <si>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</si>
  <si>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</si>
  <si>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</si>
  <si>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</si>
  <si>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</si>
  <si>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</si>
  <si>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</si>
  <si>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</si>
  <si>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</si>
  <si>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</si>
  <si>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</si>
  <si>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</si>
  <si>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</si>
  <si>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</si>
  <si>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</si>
  <si>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</si>
  <si>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</si>
  <si>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</si>
  <si>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</si>
  <si>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</si>
  <si>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</si>
  <si>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</si>
  <si>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</si>
  <si>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</si>
  <si>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</si>
  <si>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</si>
  <si>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</si>
  <si>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</si>
  <si>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</si>
  <si>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</si>
  <si>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</si>
  <si>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</si>
  <si>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</si>
  <si>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</si>
  <si>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</si>
  <si>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</si>
  <si>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</si>
  <si>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</si>
  <si>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</si>
  <si>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</si>
  <si>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</si>
  <si>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</si>
  <si>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</si>
  <si>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</si>
  <si>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</si>
  <si>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</si>
  <si>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</si>
  <si>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</si>
  <si>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</si>
  <si>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</si>
  <si>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</si>
  <si>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</si>
  <si>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</si>
  <si>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</si>
  <si>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</si>
  <si>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</si>
  <si>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</si>
  <si>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</si>
  <si>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</si>
  <si>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</si>
  <si>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</si>
  <si>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</si>
  <si>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</si>
  <si>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</si>
  <si>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</si>
  <si>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</si>
  <si>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</si>
  <si>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</si>
  <si>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</si>
  <si>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</si>
  <si>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</si>
  <si>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</si>
  <si>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</si>
  <si>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</si>
  <si>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</si>
  <si>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</si>
  <si>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</si>
  <si>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</si>
  <si>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</si>
  <si>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</si>
  <si>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</si>
  <si>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</si>
  <si>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</si>
  <si>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</si>
  <si>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</si>
  <si>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</si>
  <si>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</si>
  <si>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</si>
  <si>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</si>
  <si>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</si>
  <si>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</si>
  <si>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</si>
  <si>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</si>
  <si>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</si>
  <si>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</si>
  <si>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</si>
  <si>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</si>
  <si>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</si>
  <si>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</si>
  <si>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</si>
  <si>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</si>
  <si>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</si>
  <si>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</si>
  <si>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</si>
  <si>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</si>
  <si>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</si>
  <si>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</si>
  <si>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</si>
  <si>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</si>
  <si>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</si>
  <si>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</si>
  <si>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</si>
  <si>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</si>
  <si>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</si>
  <si>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</si>
  <si>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</si>
  <si>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</si>
  <si>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</si>
  <si>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</si>
  <si>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</si>
  <si>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</si>
  <si>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</si>
  <si>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</si>
  <si>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</si>
  <si>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</si>
  <si>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</si>
  <si>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</si>
  <si>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</si>
  <si>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</si>
  <si>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</si>
  <si>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</si>
  <si>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</si>
  <si>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</si>
  <si>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</si>
  <si>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</si>
  <si>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</si>
  <si>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</si>
  <si>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</si>
  <si>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</si>
  <si>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</si>
  <si>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</si>
  <si>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</si>
  <si>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</si>
  <si>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</si>
  <si>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</si>
  <si>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</si>
  <si>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</si>
  <si>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</si>
  <si>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</si>
  <si>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</si>
  <si>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</si>
  <si>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</si>
  <si>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</si>
  <si>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</si>
  <si>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</si>
  <si>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</si>
  <si>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</si>
  <si>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</si>
  <si>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</si>
  <si>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</si>
  <si>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</si>
  <si>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</si>
  <si>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</si>
  <si>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</si>
  <si>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</si>
  <si>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</si>
  <si>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</si>
  <si>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</si>
  <si>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</si>
  <si>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</si>
  <si>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</si>
  <si>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</si>
  <si>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</si>
  <si>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</si>
  <si>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</si>
  <si>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</si>
  <si>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</si>
  <si>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</si>
  <si>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</si>
  <si>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</si>
  <si>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</si>
  <si>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</si>
  <si>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</si>
  <si>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</si>
  <si>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</si>
  <si>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</si>
  <si>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</si>
  <si>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</si>
  <si>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</si>
  <si>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</si>
  <si>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</si>
  <si>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</si>
  <si>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</si>
  <si>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</si>
  <si>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</si>
  <si>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</si>
  <si>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</si>
  <si>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</si>
  <si>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</si>
  <si>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</si>
  <si>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</si>
  <si>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</si>
  <si>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</si>
  <si>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</si>
  <si>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</si>
  <si>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</si>
  <si>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</si>
  <si>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</si>
  <si>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</si>
  <si>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</si>
  <si>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</si>
  <si>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</si>
  <si>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</si>
  <si>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</si>
  <si>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</si>
  <si>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</si>
  <si>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</si>
  <si>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</si>
  <si>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</si>
  <si>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</si>
  <si>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</si>
  <si>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</si>
  <si>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</si>
  <si>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</si>
  <si>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</si>
  <si>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</si>
  <si>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</si>
  <si>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</si>
  <si>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</si>
  <si>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</si>
  <si>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</si>
  <si>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</si>
  <si>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</si>
  <si>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</si>
  <si>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</si>
  <si>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</si>
  <si>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</si>
  <si>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</si>
  <si>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</si>
  <si>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</si>
  <si>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</si>
  <si>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</si>
  <si>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</si>
  <si>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</si>
  <si>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</si>
  <si>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</si>
  <si>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</si>
  <si>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</si>
  <si>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</si>
  <si>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</si>
  <si>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</si>
  <si>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</si>
  <si>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</si>
  <si>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</si>
  <si>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</si>
  <si>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</si>
  <si>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</si>
  <si>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</si>
  <si>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</si>
  <si>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</si>
  <si>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</si>
  <si>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</si>
  <si>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</si>
  <si>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</si>
  <si>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</si>
  <si>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</si>
  <si>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</si>
  <si>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</si>
  <si>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</si>
  <si>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</si>
  <si>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</si>
  <si>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</si>
  <si>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</si>
  <si>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</si>
  <si>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</si>
  <si>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</si>
  <si>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</si>
  <si>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</si>
  <si>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</si>
  <si>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</si>
  <si>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</si>
  <si>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</si>
  <si>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</si>
  <si>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</si>
  <si>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</si>
  <si>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</si>
  <si>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</si>
  <si>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</si>
  <si>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</si>
  <si>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</si>
  <si>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</si>
  <si>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</si>
  <si>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</si>
  <si>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</si>
  <si>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</si>
  <si>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</si>
  <si>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</si>
  <si>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</si>
  <si>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</si>
  <si>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</si>
  <si>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</si>
  <si>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</si>
  <si>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</si>
  <si>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</si>
  <si>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</si>
  <si>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</si>
  <si>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</si>
  <si>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</si>
  <si>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</si>
  <si>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</si>
  <si>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</si>
  <si>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</si>
  <si>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</si>
  <si>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</si>
  <si>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</si>
  <si>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</si>
  <si>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</si>
  <si>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</si>
  <si>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</si>
  <si>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</si>
  <si>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</si>
  <si>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</si>
  <si>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</si>
  <si>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</si>
  <si>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</si>
  <si>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</si>
  <si>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</si>
  <si>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</si>
  <si>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</si>
  <si>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</si>
  <si>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</si>
  <si>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</si>
  <si>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</si>
  <si>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</si>
  <si>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</si>
  <si>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</si>
  <si>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</si>
  <si>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</si>
  <si>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</si>
  <si>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</si>
  <si>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</si>
  <si>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</si>
  <si>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</si>
  <si>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</si>
  <si>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</si>
  <si>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</si>
  <si>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</si>
  <si>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</si>
  <si>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</si>
  <si>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</si>
  <si>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</si>
  <si>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</si>
  <si>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</si>
  <si>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</si>
  <si>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</si>
  <si>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</si>
  <si>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</si>
  <si>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</si>
  <si>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</si>
  <si>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</si>
  <si>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</si>
  <si>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</si>
  <si>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</si>
  <si>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</si>
  <si>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</si>
  <si>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</si>
  <si>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</si>
  <si>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</si>
  <si>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</si>
  <si>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</si>
  <si>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</si>
  <si>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</si>
  <si>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</si>
  <si>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</si>
  <si>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</si>
  <si>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</si>
  <si>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</si>
  <si>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</si>
  <si>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</si>
  <si>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</si>
  <si>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</si>
  <si>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</si>
  <si>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</si>
  <si>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</si>
  <si>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</si>
  <si>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</si>
  <si>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</si>
  <si>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</si>
  <si>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</si>
  <si>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</si>
  <si>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</si>
  <si>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</si>
  <si>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</si>
  <si>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</si>
  <si>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</si>
  <si>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</si>
  <si>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</si>
  <si>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</si>
  <si>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</si>
  <si>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</si>
  <si>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</si>
  <si>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</si>
  <si>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</si>
  <si>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</si>
  <si>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</si>
  <si>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</si>
  <si>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</si>
  <si>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</si>
  <si>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</si>
  <si>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</si>
  <si>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</si>
  <si>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</si>
  <si>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</si>
  <si>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</si>
  <si>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</si>
  <si>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</si>
  <si>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</si>
  <si>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</si>
  <si>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</si>
  <si>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</si>
  <si>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</si>
  <si>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</si>
  <si>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</si>
  <si>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</si>
  <si>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</si>
  <si>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</si>
  <si>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</si>
  <si>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</si>
  <si>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</si>
  <si>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</si>
  <si>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</si>
  <si>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</si>
  <si>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</si>
  <si>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</si>
  <si>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</si>
  <si>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</si>
  <si>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</si>
  <si>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</si>
  <si>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</si>
  <si>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</si>
  <si>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</si>
  <si>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</si>
  <si>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</si>
  <si>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</si>
  <si>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</si>
  <si>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</si>
  <si>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</si>
  <si>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</si>
  <si>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</si>
  <si>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</si>
  <si>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</si>
  <si>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</si>
  <si>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</si>
  <si>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</si>
  <si>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</si>
  <si>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</si>
  <si>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</si>
  <si>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</si>
  <si>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</si>
  <si>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</si>
  <si>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</si>
  <si>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</si>
  <si>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</si>
  <si>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</si>
  <si>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</si>
  <si>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</si>
  <si>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</si>
  <si>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</si>
  <si>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</si>
  <si>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</si>
  <si>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</si>
  <si>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</si>
  <si>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</si>
  <si>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</si>
  <si>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</si>
  <si>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</si>
  <si>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</si>
  <si>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</si>
  <si>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</si>
  <si>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</si>
  <si>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</si>
  <si>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</si>
  <si>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</si>
  <si>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</si>
  <si>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</si>
  <si>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</si>
  <si>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</si>
  <si>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</si>
  <si>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</si>
  <si>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</si>
  <si>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</si>
  <si>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</si>
  <si>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</si>
  <si>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</si>
  <si>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</si>
  <si>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</si>
  <si>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</si>
  <si>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</si>
  <si>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</si>
  <si>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</si>
  <si>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</si>
  <si>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</si>
  <si>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</si>
  <si>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</si>
  <si>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</si>
  <si>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</si>
  <si>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</si>
  <si>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</si>
  <si>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</si>
  <si>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</si>
  <si>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</si>
  <si>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</si>
  <si>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</si>
  <si>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</si>
  <si>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</si>
  <si>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</si>
  <si>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</si>
  <si>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</si>
  <si>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</si>
  <si>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</si>
  <si>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</si>
  <si>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</si>
  <si>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</si>
  <si>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</si>
  <si>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</si>
  <si>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</si>
  <si>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</si>
  <si>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</si>
  <si>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</si>
  <si>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</si>
  <si>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</si>
  <si>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</si>
  <si>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</si>
  <si>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</si>
  <si>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</si>
  <si>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</si>
  <si>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</si>
  <si>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</si>
  <si>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</si>
  <si>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</si>
  <si>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</si>
  <si>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</si>
  <si>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</si>
  <si>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</si>
  <si>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</si>
  <si>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</si>
  <si>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</si>
  <si>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</si>
  <si>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</si>
  <si>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</si>
  <si>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</si>
  <si>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</si>
  <si>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</si>
  <si>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</si>
  <si>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</si>
  <si>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</si>
  <si>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</si>
  <si>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</si>
  <si>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</si>
  <si>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</si>
  <si>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</si>
  <si>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</si>
  <si>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</si>
  <si>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</si>
  <si>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</si>
  <si>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</si>
  <si>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</si>
  <si>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</si>
  <si>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</si>
  <si>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</si>
  <si>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</si>
  <si>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</si>
  <si>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</si>
  <si>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</si>
  <si>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</si>
  <si>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</si>
  <si>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</si>
  <si>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</si>
  <si>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</si>
  <si>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</si>
  <si>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</si>
  <si>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</si>
  <si>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</si>
  <si>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</si>
  <si>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</si>
  <si>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</si>
  <si>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</si>
  <si>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</si>
  <si>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</si>
  <si>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</si>
  <si>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</si>
  <si>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</si>
  <si>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</si>
  <si>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</si>
  <si>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</si>
  <si>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</si>
  <si>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</si>
  <si>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</si>
  <si>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</si>
  <si>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</si>
  <si>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</si>
  <si>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</si>
  <si>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</si>
  <si>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</si>
  <si>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</si>
  <si>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</si>
  <si>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</si>
  <si>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</si>
  <si>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</si>
  <si>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</si>
  <si>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</si>
  <si>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</si>
  <si>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</si>
  <si>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</si>
  <si>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</si>
  <si>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</si>
  <si>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</si>
  <si>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</si>
  <si>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</si>
  <si>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</si>
  <si>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</si>
  <si>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</si>
  <si>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</si>
  <si>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</si>
  <si>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</si>
  <si>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</si>
  <si>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</si>
  <si>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</si>
  <si>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</si>
  <si>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</si>
  <si>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</si>
  <si>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</si>
  <si>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</si>
  <si>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</si>
  <si>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</si>
  <si>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</si>
  <si>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</si>
  <si>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</si>
  <si>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</si>
  <si>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</si>
  <si>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</si>
  <si>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</si>
  <si>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</si>
  <si>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</si>
  <si>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</si>
  <si>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</si>
  <si>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</si>
  <si>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</si>
  <si>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</si>
  <si>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</si>
  <si>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</si>
  <si>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</si>
  <si>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</si>
  <si>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</si>
  <si>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</si>
  <si>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</si>
  <si>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</si>
  <si>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</si>
  <si>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</si>
  <si>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</si>
  <si>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</si>
  <si>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</si>
  <si>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</si>
  <si>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</si>
  <si>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</si>
  <si>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</si>
  <si>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</si>
  <si>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</si>
  <si>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</si>
  <si>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</si>
  <si>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</si>
  <si>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</si>
  <si>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</si>
  <si>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</si>
  <si>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</si>
  <si>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</si>
  <si>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</si>
  <si>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</si>
  <si>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</si>
  <si>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</si>
  <si>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</si>
  <si>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</si>
  <si>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</si>
  <si>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</si>
  <si>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</si>
  <si>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</si>
  <si>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</si>
  <si>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</si>
  <si>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</si>
  <si>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</si>
  <si>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</si>
  <si>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</si>
  <si>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</si>
  <si>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</si>
  <si>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</si>
  <si>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</si>
  <si>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</si>
  <si>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</si>
  <si>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</si>
  <si>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</si>
  <si>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</si>
  <si>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</si>
  <si>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</si>
  <si>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</si>
  <si>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</si>
  <si>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</si>
  <si>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</si>
  <si>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</si>
  <si>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</si>
  <si>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</si>
  <si>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</si>
  <si>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</si>
  <si>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</si>
  <si>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</si>
  <si>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</si>
  <si>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</si>
  <si>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</si>
  <si>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</si>
  <si>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</si>
  <si>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</si>
  <si>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</si>
  <si>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</si>
  <si>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</si>
  <si>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</si>
  <si>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</si>
  <si>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</si>
  <si>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</si>
  <si>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</si>
  <si>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</si>
  <si>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</si>
  <si>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</si>
  <si>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</si>
  <si>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</si>
  <si>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</si>
  <si>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</si>
  <si>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</si>
  <si>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</si>
  <si>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</si>
  <si>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</si>
  <si>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</si>
  <si>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</si>
  <si>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</si>
  <si>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</si>
  <si>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</si>
  <si>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</si>
  <si>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</si>
  <si>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</si>
  <si>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</si>
  <si>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</si>
  <si>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</si>
  <si>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</si>
  <si>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</si>
  <si>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</si>
  <si>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</si>
  <si>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</si>
  <si>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</si>
  <si>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</si>
  <si>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</si>
  <si>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</si>
  <si>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</si>
  <si>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</si>
  <si>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</si>
  <si>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</si>
  <si>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</si>
  <si>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</si>
  <si>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</si>
  <si>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</si>
  <si>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</si>
  <si>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</si>
  <si>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</si>
  <si>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</si>
  <si>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</si>
  <si>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</si>
  <si>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</si>
  <si>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</si>
  <si>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</si>
  <si>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</si>
  <si>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</si>
  <si>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</si>
  <si>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</si>
  <si>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</si>
  <si>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</si>
  <si>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</si>
  <si>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</si>
  <si>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</si>
  <si>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</si>
  <si>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</si>
  <si>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</si>
  <si>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</si>
  <si>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</si>
  <si>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</si>
  <si>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</si>
  <si>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</si>
  <si>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</si>
  <si>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</si>
  <si>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</si>
  <si>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</si>
  <si>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</si>
  <si>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</si>
  <si>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</si>
  <si>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</si>
  <si>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</si>
  <si>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</si>
  <si>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</si>
  <si>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</si>
  <si>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</si>
  <si>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</si>
  <si>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</si>
  <si>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</si>
  <si>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</si>
  <si>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</si>
  <si>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</si>
  <si>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</si>
  <si>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</si>
  <si>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</si>
  <si>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</si>
  <si>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</si>
  <si>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</si>
  <si>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</si>
  <si>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</si>
  <si>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</si>
  <si>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</si>
  <si>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</si>
  <si>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</si>
  <si>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</si>
  <si>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</si>
  <si>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</si>
  <si>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</si>
  <si>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</si>
  <si>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</si>
  <si>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</si>
  <si>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</si>
  <si>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</si>
  <si>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</si>
  <si>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</si>
  <si>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</si>
  <si>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</si>
  <si>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</si>
  <si>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</si>
  <si>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</si>
  <si>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</si>
  <si>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</si>
  <si>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</si>
  <si>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</si>
  <si>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</si>
  <si>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</si>
  <si>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</si>
  <si>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</si>
  <si>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</si>
  <si>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</si>
  <si>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</si>
  <si>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</si>
  <si>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</si>
  <si>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</si>
  <si>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</si>
  <si>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</si>
  <si>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</si>
  <si>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</si>
  <si>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</si>
  <si>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</si>
  <si>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</si>
  <si>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</si>
  <si>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</si>
  <si>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</si>
  <si>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</si>
  <si>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</si>
  <si>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</si>
  <si>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</si>
  <si>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</si>
  <si>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</si>
  <si>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</si>
  <si>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</si>
  <si>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</si>
  <si>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</si>
  <si>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</si>
  <si>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</si>
  <si>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</si>
  <si>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</si>
  <si>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</si>
  <si>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</si>
  <si>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</si>
  <si>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</si>
  <si>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</si>
  <si>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</si>
  <si>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</si>
  <si>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</si>
  <si>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</si>
  <si>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</si>
  <si>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</si>
  <si>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</si>
  <si>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</si>
  <si>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</si>
  <si>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</si>
  <si>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</si>
  <si>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</si>
  <si>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</si>
  <si>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</si>
  <si>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</si>
  <si>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</si>
  <si>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</si>
  <si>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</si>
  <si>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</si>
  <si>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</si>
  <si>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</si>
  <si>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</si>
  <si>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</si>
  <si>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</si>
  <si>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</si>
  <si>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</si>
  <si>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</si>
  <si>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</si>
  <si>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</si>
  <si>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</si>
  <si>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</si>
  <si>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</si>
  <si>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</si>
  <si>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</si>
  <si>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</si>
  <si>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</si>
  <si>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</si>
  <si>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</si>
  <si>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</si>
  <si>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</si>
  <si>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</si>
  <si>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</si>
  <si>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</si>
  <si>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</si>
  <si>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</si>
  <si>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</si>
  <si>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</si>
  <si>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</si>
  <si>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</si>
  <si>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</si>
  <si>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</si>
  <si>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</si>
  <si>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</si>
  <si>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</si>
  <si>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</si>
  <si>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</si>
  <si>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</si>
  <si>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</si>
  <si>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</si>
  <si>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</si>
  <si>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</si>
  <si>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</si>
  <si>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</si>
  <si>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</si>
  <si>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</si>
  <si>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</si>
  <si>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</si>
  <si>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</si>
  <si>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</si>
  <si>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</si>
  <si>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</si>
  <si>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</si>
  <si>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</si>
  <si>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</si>
  <si>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</si>
  <si>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</si>
  <si>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</si>
  <si>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</si>
  <si>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</si>
  <si>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</si>
  <si>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</si>
  <si>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</si>
  <si>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</si>
  <si>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</si>
  <si>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</si>
  <si>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</si>
  <si>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</si>
  <si>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</si>
  <si>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</si>
  <si>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</si>
  <si>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</si>
  <si>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</si>
  <si>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</si>
  <si>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</si>
  <si>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</si>
  <si>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</si>
  <si>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</si>
  <si>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</si>
  <si>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</si>
  <si>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</si>
  <si>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</si>
  <si>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</si>
  <si>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</si>
  <si>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</si>
  <si>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</si>
  <si>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</si>
  <si>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</si>
  <si>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</si>
  <si>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</si>
  <si>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</si>
  <si>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</si>
  <si>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</si>
  <si>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</si>
  <si>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</si>
  <si>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</si>
  <si>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</si>
  <si>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</si>
  <si>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</si>
  <si>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</si>
  <si>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</si>
  <si>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</si>
  <si>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</si>
  <si>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</si>
  <si>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</si>
  <si>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</si>
  <si>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</si>
  <si>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</si>
  <si>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</si>
  <si>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</si>
  <si>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</si>
  <si>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</si>
  <si>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</si>
  <si>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</si>
  <si>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</si>
  <si>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</si>
  <si>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</si>
  <si>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</si>
  <si>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</si>
  <si>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</si>
  <si>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</si>
  <si>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</si>
  <si>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</si>
  <si>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</si>
  <si>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</si>
  <si>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</si>
  <si>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</si>
  <si>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</si>
  <si>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</si>
  <si>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</si>
  <si>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</si>
  <si>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</si>
  <si>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</si>
  <si>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</si>
  <si>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</si>
  <si>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</si>
  <si>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</si>
  <si>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</si>
  <si>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</si>
  <si>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</si>
  <si>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</si>
  <si>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</si>
  <si>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</si>
  <si>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</si>
  <si>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</si>
  <si>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</si>
  <si>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</si>
  <si>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</si>
  <si>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</si>
  <si>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</si>
  <si>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</si>
  <si>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</si>
  <si>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</si>
  <si>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</si>
  <si>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</si>
  <si>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</si>
  <si>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</si>
  <si>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</si>
  <si>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</si>
  <si>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</si>
  <si>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</si>
  <si>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</si>
  <si>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</si>
  <si>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</si>
  <si>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</si>
  <si>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</si>
  <si>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</si>
  <si>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</si>
  <si>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</si>
  <si>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</si>
  <si>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</si>
  <si>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</si>
  <si>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</si>
  <si>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</si>
  <si>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</si>
  <si>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</si>
  <si>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</si>
  <si>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</si>
  <si>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</si>
  <si>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</si>
  <si>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</si>
  <si>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</si>
  <si>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</si>
  <si>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</si>
  <si>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</si>
  <si>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</si>
  <si>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</si>
  <si>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</si>
  <si>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</si>
  <si>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</si>
  <si>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</si>
  <si>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</si>
  <si>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</si>
  <si>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</si>
  <si>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</si>
  <si>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</si>
  <si>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</si>
  <si>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</si>
  <si>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</si>
  <si>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</si>
  <si>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</si>
  <si>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</si>
  <si>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</si>
  <si>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</si>
  <si>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</si>
  <si>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</si>
  <si>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</si>
  <si>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</si>
  <si>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</si>
  <si>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</si>
  <si>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</si>
  <si>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</si>
  <si>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</si>
  <si>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</si>
  <si>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</si>
  <si>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</si>
  <si>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</si>
  <si>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</si>
  <si>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</si>
  <si>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</si>
  <si>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</si>
  <si>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</si>
  <si>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</si>
  <si>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</si>
  <si>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</si>
  <si>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</si>
  <si>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</si>
  <si>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</si>
  <si>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</si>
  <si>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</si>
  <si>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</si>
  <si>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</si>
  <si>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</si>
  <si>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</si>
  <si>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</si>
  <si>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</si>
  <si>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</si>
  <si>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</si>
  <si>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</si>
  <si>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</si>
  <si>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</si>
  <si>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</si>
  <si>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</si>
  <si>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</si>
  <si>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</si>
  <si>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</si>
  <si>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</si>
  <si>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</si>
  <si>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</si>
  <si>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</si>
  <si>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</si>
  <si>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</si>
  <si>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</si>
  <si>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</si>
  <si>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</si>
  <si>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</si>
  <si>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</si>
  <si>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</si>
  <si>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</si>
  <si>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</si>
  <si>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</si>
  <si>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</si>
  <si>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</si>
  <si>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</si>
  <si>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</si>
  <si>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</si>
  <si>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</si>
  <si>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</si>
  <si>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</si>
  <si>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</si>
  <si>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</si>
  <si>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</si>
  <si>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</si>
  <si>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</si>
  <si>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</si>
  <si>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</si>
  <si>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</si>
  <si>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</si>
  <si>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</si>
  <si>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</si>
  <si>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</si>
  <si>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</si>
  <si>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</si>
  <si>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</si>
  <si>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</si>
  <si>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</si>
  <si>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</si>
  <si>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</si>
  <si>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</si>
  <si>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</si>
  <si>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</si>
  <si>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</si>
  <si>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</si>
  <si>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</si>
  <si>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</si>
  <si>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</si>
  <si>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</si>
  <si>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</si>
  <si>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</si>
  <si>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</si>
  <si>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</si>
  <si>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</si>
  <si>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</si>
  <si>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</si>
  <si>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</si>
  <si>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</si>
  <si>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</si>
  <si>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</si>
  <si>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</si>
  <si>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</si>
  <si>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</si>
  <si>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</si>
  <si>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</si>
  <si>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</si>
  <si>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</si>
  <si>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</si>
  <si>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</si>
  <si>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</si>
  <si>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</si>
  <si>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</si>
  <si>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</si>
  <si>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</si>
  <si>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</si>
  <si>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</si>
  <si>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</si>
  <si>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</si>
  <si>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</si>
  <si>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</si>
  <si>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</si>
  <si>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</si>
  <si>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</si>
  <si>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</si>
  <si>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</si>
  <si>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</si>
  <si>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</si>
  <si>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</si>
  <si>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</si>
  <si>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</si>
  <si>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</si>
  <si>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</si>
  <si>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</si>
  <si>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</si>
  <si>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</si>
  <si>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</si>
  <si>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</si>
  <si>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</si>
  <si>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</si>
  <si>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</si>
  <si>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</si>
  <si>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</si>
  <si>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</si>
  <si>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</si>
  <si>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</si>
  <si>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</si>
  <si>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</si>
  <si>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</si>
  <si>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</si>
  <si>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</si>
  <si>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</si>
  <si>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</si>
  <si>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</si>
  <si>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</si>
  <si>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</si>
  <si>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</si>
  <si>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</si>
  <si>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</si>
  <si>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</si>
  <si>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</si>
  <si>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</si>
  <si>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</si>
  <si>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</si>
  <si>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</si>
  <si>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</si>
  <si>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</si>
  <si>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</si>
  <si>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</si>
  <si>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</si>
  <si>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</si>
  <si>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</si>
  <si>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</si>
  <si>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</si>
  <si>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</si>
  <si>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</si>
  <si>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</si>
  <si>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</si>
  <si>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</si>
  <si>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</si>
  <si>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</si>
  <si>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</si>
  <si>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</si>
  <si>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</si>
  <si>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</si>
  <si>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</si>
  <si>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</si>
  <si>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</si>
  <si>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</si>
  <si>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</si>
  <si>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</si>
  <si>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</si>
  <si>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</si>
  <si>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</si>
  <si>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</si>
  <si>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</si>
  <si>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</si>
  <si>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</si>
  <si>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</si>
  <si>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</si>
  <si>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</si>
  <si>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</si>
  <si>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</si>
  <si>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</si>
  <si>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</si>
  <si>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</si>
  <si>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</si>
  <si>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</si>
  <si>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</si>
  <si>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</si>
  <si>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</si>
  <si>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</si>
  <si>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</si>
  <si>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</si>
  <si>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</si>
  <si>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</si>
  <si>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</si>
  <si>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</si>
  <si>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</si>
  <si>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</si>
  <si>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</si>
  <si>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</si>
  <si>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</si>
  <si>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</si>
  <si>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</si>
  <si>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</si>
  <si>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</si>
  <si>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</si>
  <si>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</si>
  <si>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</si>
  <si>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</si>
  <si>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</si>
  <si>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</si>
  <si>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</si>
  <si>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</si>
  <si>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</si>
  <si>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</si>
  <si>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</si>
  <si>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</si>
  <si>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</si>
  <si>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</si>
  <si>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</si>
  <si>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</si>
  <si>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</si>
  <si>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</si>
  <si>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</si>
  <si>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</si>
  <si>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</si>
  <si>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</si>
  <si>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</si>
  <si>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</si>
  <si>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</si>
  <si>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</si>
  <si>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</si>
  <si>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</si>
  <si>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</si>
  <si>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</si>
  <si>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</si>
  <si>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</si>
  <si>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</si>
  <si>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</si>
  <si>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</si>
  <si>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</si>
  <si>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</si>
  <si>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</si>
  <si>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</si>
  <si>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</si>
  <si>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</si>
  <si>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</si>
  <si>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</si>
  <si>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</si>
  <si>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</si>
  <si>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</si>
  <si>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</si>
  <si>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</si>
  <si>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</si>
  <si>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</si>
  <si>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</si>
  <si>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</si>
  <si>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</si>
  <si>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</si>
  <si>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</si>
  <si>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</si>
  <si>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</si>
  <si>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</si>
  <si>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</si>
  <si>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</si>
  <si>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</si>
  <si>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</si>
  <si>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</si>
  <si>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</si>
  <si>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</si>
  <si>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</si>
  <si>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</si>
  <si>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</si>
  <si>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</si>
  <si>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</si>
  <si>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</si>
  <si>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</si>
  <si>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</si>
  <si>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</si>
  <si>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</si>
  <si>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</si>
  <si>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</si>
  <si>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</si>
  <si>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</si>
  <si>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</si>
  <si>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</si>
  <si>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</si>
  <si>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</si>
  <si>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</si>
  <si>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</si>
  <si>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</si>
  <si>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</si>
  <si>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</si>
  <si>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</si>
  <si>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</si>
  <si>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</si>
  <si>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</si>
  <si>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</si>
  <si>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</si>
  <si>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</si>
  <si>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</si>
  <si>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</si>
  <si>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</si>
  <si>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</si>
  <si>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</si>
  <si>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</si>
  <si>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</si>
  <si>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</si>
  <si>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</si>
  <si>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</si>
  <si>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</si>
  <si>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</si>
  <si>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</si>
  <si>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</si>
  <si>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</si>
  <si>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</si>
  <si>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</si>
  <si>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</si>
  <si>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</si>
  <si>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</si>
  <si>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</si>
  <si>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</si>
  <si>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</si>
  <si>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</si>
  <si>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</si>
  <si>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</si>
  <si>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</si>
  <si>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</si>
  <si>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</si>
  <si>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</si>
  <si>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</si>
  <si>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</si>
  <si>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</si>
  <si>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</si>
  <si>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</si>
  <si>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</si>
  <si>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</si>
  <si>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</si>
  <si>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</si>
  <si>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</si>
  <si>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</si>
  <si>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</si>
  <si>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</si>
  <si>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</si>
  <si>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</si>
  <si>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</si>
  <si>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</si>
  <si>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</si>
  <si>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</si>
  <si>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</si>
  <si>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</si>
  <si>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</si>
  <si>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</si>
  <si>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</si>
  <si>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</si>
  <si>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</si>
  <si>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</si>
  <si>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</si>
  <si>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</si>
  <si>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</si>
  <si>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</si>
  <si>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</si>
  <si>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</si>
  <si>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</si>
  <si>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</si>
  <si>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</si>
  <si>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</si>
  <si>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</si>
  <si>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</si>
  <si>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</si>
  <si>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</si>
  <si>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</si>
  <si>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</si>
  <si>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</si>
  <si>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</si>
  <si>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</si>
  <si>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</si>
  <si>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</si>
  <si>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</si>
  <si>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</si>
  <si>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</si>
  <si>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</si>
  <si>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</si>
  <si>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</si>
  <si>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</si>
  <si>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</si>
  <si>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</si>
  <si>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</si>
  <si>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</si>
  <si>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</si>
  <si>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</si>
  <si>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</si>
  <si>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</si>
  <si>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</si>
  <si>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</si>
  <si>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</si>
  <si>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</si>
  <si>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</si>
  <si>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</si>
  <si>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</si>
  <si>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</si>
  <si>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</si>
  <si>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</si>
  <si>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</si>
  <si>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</si>
  <si>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</si>
  <si>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</si>
  <si>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</si>
  <si>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</si>
  <si>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</si>
  <si>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</si>
  <si>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</si>
  <si>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</si>
  <si>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</si>
  <si>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</si>
  <si>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</si>
  <si>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</si>
  <si>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</si>
  <si>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</si>
  <si>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</si>
  <si>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</si>
  <si>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</si>
  <si>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</si>
  <si>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</si>
  <si>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</si>
  <si>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</si>
  <si>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</si>
  <si>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</si>
  <si>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</si>
  <si>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</si>
  <si>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</si>
  <si>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</si>
  <si>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</si>
  <si>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</si>
  <si>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</si>
  <si>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</si>
  <si>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</si>
  <si>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</si>
  <si>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</si>
  <si>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</si>
  <si>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</si>
  <si>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</si>
  <si>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</si>
  <si>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</si>
  <si>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</si>
  <si>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</si>
  <si>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</si>
  <si>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</si>
  <si>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</si>
  <si>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</si>
  <si>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</si>
  <si>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</si>
  <si>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</si>
  <si>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</si>
  <si>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</si>
  <si>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</si>
  <si>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</si>
  <si>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</si>
  <si>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</si>
  <si>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</si>
  <si>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</si>
  <si>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</si>
  <si>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</si>
  <si>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</si>
  <si>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</si>
  <si>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</si>
  <si>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</si>
  <si>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</si>
  <si>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</si>
  <si>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</si>
  <si>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</si>
  <si>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</si>
  <si>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</si>
  <si>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</si>
  <si>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</si>
  <si>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</si>
  <si>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</si>
  <si>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</si>
  <si>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</si>
  <si>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</si>
  <si>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</si>
  <si>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</si>
  <si>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</si>
  <si>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</si>
  <si>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</si>
  <si>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</si>
  <si>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</si>
  <si>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</si>
  <si>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</si>
  <si>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</si>
  <si>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</si>
  <si>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</si>
  <si>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</si>
  <si>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</si>
  <si>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</si>
  <si>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</si>
  <si>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</si>
  <si>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</si>
  <si>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</si>
  <si>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</si>
  <si>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</si>
  <si>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</si>
  <si>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</si>
  <si>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</si>
  <si>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</si>
  <si>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</si>
  <si>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</si>
  <si>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</si>
  <si>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</si>
  <si>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</si>
  <si>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</si>
  <si>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</si>
  <si>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</si>
  <si>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</si>
  <si>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</si>
  <si>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</si>
  <si>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</si>
  <si>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</si>
  <si>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</si>
  <si>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</si>
  <si>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</si>
  <si>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</si>
  <si>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</si>
  <si>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</si>
  <si>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</si>
  <si>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</si>
  <si>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</si>
  <si>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</si>
  <si>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</si>
  <si>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</si>
  <si>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</si>
  <si>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</si>
  <si>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</si>
  <si>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</si>
  <si>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</si>
  <si>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</si>
  <si>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</si>
  <si>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</si>
  <si>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</si>
  <si>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</si>
  <si>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</si>
  <si>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</si>
  <si>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</si>
  <si>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</si>
  <si>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</si>
  <si>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</si>
  <si>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</si>
  <si>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</si>
  <si>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</si>
  <si>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</si>
  <si>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</si>
  <si>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</si>
  <si>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</si>
  <si>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</si>
  <si>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</si>
  <si>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</si>
  <si>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</si>
  <si>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</si>
  <si>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</si>
  <si>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</si>
  <si>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</si>
  <si>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</si>
  <si>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</si>
  <si>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</si>
  <si>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</si>
  <si>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</si>
  <si>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</si>
  <si>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</si>
  <si>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</si>
  <si>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</si>
  <si>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</si>
  <si>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</si>
  <si>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</si>
  <si>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</si>
  <si>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</si>
  <si>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</si>
  <si>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</si>
  <si>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</si>
  <si>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</si>
  <si>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</si>
  <si>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</si>
  <si>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</si>
  <si>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</si>
  <si>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</si>
  <si>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</si>
  <si>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</si>
  <si>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</si>
  <si>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</si>
  <si>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</si>
  <si>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</si>
  <si>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</si>
  <si>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</si>
  <si>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</si>
  <si>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</si>
  <si>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</si>
  <si>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</si>
  <si>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</si>
  <si>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</si>
  <si>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</si>
  <si>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</si>
  <si>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</si>
  <si>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</si>
  <si>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</si>
  <si>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</si>
  <si>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</si>
  <si>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</si>
  <si>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</si>
  <si>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</si>
  <si>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</si>
  <si>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</si>
  <si>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</si>
  <si>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</si>
  <si>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</si>
  <si>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</si>
  <si>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</si>
  <si>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</si>
  <si>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</si>
  <si>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</si>
  <si>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</si>
  <si>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</si>
  <si>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</si>
  <si>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</si>
  <si>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</si>
  <si>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</si>
  <si>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</si>
  <si>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</si>
  <si>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</si>
  <si>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</si>
  <si>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</si>
  <si>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</si>
  <si>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</si>
  <si>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</si>
  <si>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</si>
  <si>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</si>
  <si>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</si>
  <si>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</si>
  <si>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</si>
  <si>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</si>
  <si>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</si>
  <si>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</si>
  <si>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</si>
  <si>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</si>
  <si>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</si>
  <si>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</si>
  <si>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</si>
  <si>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</si>
  <si>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</si>
  <si>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</si>
  <si>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</si>
  <si>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</si>
  <si>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</si>
  <si>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</si>
  <si>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</si>
  <si>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</si>
  <si>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</si>
  <si>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</si>
  <si>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</si>
  <si>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</si>
  <si>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</si>
  <si>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</si>
  <si>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</si>
  <si>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</si>
  <si>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</si>
  <si>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</si>
  <si>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</si>
  <si>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</si>
  <si>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</si>
  <si>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</si>
  <si>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</si>
  <si>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</si>
  <si>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</si>
  <si>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</si>
  <si>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</si>
  <si>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</si>
  <si>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</si>
  <si>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</si>
  <si>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</si>
  <si>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</si>
  <si>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</si>
  <si>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</si>
  <si>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</si>
  <si>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</si>
  <si>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</si>
  <si>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</si>
  <si>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</si>
  <si>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</si>
  <si>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</si>
  <si>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</si>
  <si>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</si>
  <si>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</si>
  <si>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</si>
  <si>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</si>
  <si>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</si>
  <si>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</si>
  <si>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</si>
  <si>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</si>
  <si>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</si>
  <si>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</si>
  <si>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</si>
  <si>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</si>
  <si>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</si>
  <si>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</si>
  <si>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</si>
  <si>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</si>
  <si>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</si>
  <si>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</si>
  <si>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</si>
  <si>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</si>
  <si>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</si>
  <si>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</si>
  <si>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</si>
  <si>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</si>
  <si>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</si>
  <si>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</si>
  <si>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</si>
  <si>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</si>
  <si>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</si>
  <si>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</si>
  <si>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</si>
  <si>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</si>
  <si>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</si>
  <si>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</si>
  <si>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</si>
  <si>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</si>
  <si>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</si>
  <si>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</si>
  <si>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</si>
  <si>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</si>
  <si>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</si>
  <si>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</si>
  <si>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</si>
  <si>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</si>
  <si>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</si>
  <si>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</si>
  <si>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</si>
  <si>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</si>
  <si>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</si>
  <si>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</si>
  <si>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</si>
  <si>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</si>
  <si>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</si>
  <si>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</si>
  <si>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</si>
  <si>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</si>
  <si>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</si>
  <si>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</si>
  <si>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</si>
  <si>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</si>
  <si>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</si>
  <si>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</si>
  <si>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</si>
  <si>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</si>
  <si>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</si>
  <si>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</si>
  <si>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</si>
  <si>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</si>
  <si>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</si>
  <si>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</si>
  <si>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</si>
  <si>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</si>
  <si>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</si>
  <si>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</si>
  <si>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</si>
  <si>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</si>
  <si>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</si>
  <si>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</si>
  <si>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</si>
  <si>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</si>
  <si>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</si>
  <si>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</si>
  <si>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</si>
  <si>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</si>
  <si>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</si>
  <si>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</si>
  <si>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</si>
  <si>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</si>
  <si>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</si>
  <si>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</si>
  <si>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</si>
  <si>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</si>
  <si>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</si>
  <si>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</si>
  <si>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</si>
  <si>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</si>
  <si>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</si>
  <si>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</si>
  <si>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</si>
  <si>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</si>
  <si>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</si>
  <si>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</si>
  <si>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</si>
  <si>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</si>
  <si>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</si>
  <si>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</si>
  <si>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</si>
  <si>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</si>
  <si>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</si>
  <si>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</si>
  <si>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</si>
  <si>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</si>
  <si>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</si>
  <si>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</si>
  <si>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</si>
  <si>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</si>
  <si>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</si>
  <si>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</si>
  <si>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</si>
  <si>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</si>
  <si>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</si>
  <si>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</si>
  <si>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</si>
  <si>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</si>
  <si>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</si>
  <si>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</si>
  <si>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</si>
  <si>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</si>
  <si>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</si>
  <si>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</si>
  <si>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</si>
  <si>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</si>
  <si>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</si>
  <si>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</si>
  <si>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</si>
  <si>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</si>
  <si>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</si>
  <si>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</si>
  <si>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</si>
  <si>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</si>
  <si>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</si>
  <si>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</si>
  <si>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</si>
  <si>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</si>
  <si>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</si>
  <si>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</si>
  <si>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</si>
  <si>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</si>
  <si>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</si>
  <si>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</si>
  <si>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</si>
  <si>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</si>
  <si>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</si>
  <si>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</si>
  <si>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</si>
  <si>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</si>
  <si>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</si>
  <si>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</si>
  <si>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</si>
  <si>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</si>
  <si>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</si>
  <si>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</si>
  <si>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</si>
  <si>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</si>
  <si>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</si>
  <si>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</si>
  <si>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</si>
  <si>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</si>
  <si>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</si>
  <si>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</si>
  <si>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</si>
  <si>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</si>
  <si>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</si>
  <si>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</si>
  <si>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</si>
  <si>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</si>
  <si>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</si>
  <si>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</si>
  <si>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</si>
  <si>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</si>
  <si>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</si>
  <si>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</si>
  <si>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</si>
  <si>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</si>
  <si>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</si>
  <si>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</si>
  <si>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</si>
  <si>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</si>
  <si>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</si>
  <si>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</si>
  <si>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</si>
  <si>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</si>
  <si>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</si>
  <si>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</si>
  <si>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</si>
  <si>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</si>
  <si>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</si>
  <si>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</si>
  <si>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</si>
  <si>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</si>
  <si>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</si>
  <si>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</si>
  <si>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</si>
  <si>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</si>
  <si>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</si>
  <si>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</si>
  <si>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</si>
  <si>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</si>
  <si>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</si>
  <si>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</si>
  <si>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</si>
  <si>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</si>
  <si>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</si>
  <si>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</si>
  <si>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</si>
  <si>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</si>
  <si>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</si>
  <si>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</si>
  <si>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</si>
  <si>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</si>
  <si>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</si>
  <si>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</si>
  <si>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</si>
  <si>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</si>
  <si>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</si>
  <si>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</si>
  <si>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</si>
  <si>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</si>
  <si>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</si>
  <si>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</si>
  <si>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</si>
  <si>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</si>
  <si>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</si>
  <si>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</si>
  <si>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</si>
  <si>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</si>
  <si>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</si>
  <si>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</si>
  <si>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</si>
  <si>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</si>
  <si>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</si>
  <si>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</si>
  <si>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</si>
  <si>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</si>
  <si>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</si>
  <si>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</si>
  <si>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</si>
  <si>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</si>
  <si>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</si>
  <si>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</si>
  <si>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</si>
  <si>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</si>
  <si>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</si>
  <si>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</si>
  <si>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</si>
  <si>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</si>
  <si>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</si>
  <si>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</si>
  <si>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</si>
  <si>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</si>
  <si>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</si>
  <si>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</si>
  <si>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</si>
  <si>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</si>
  <si>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</si>
  <si>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</si>
  <si>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</si>
  <si>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</si>
  <si>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</si>
  <si>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</si>
  <si>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</si>
  <si>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</si>
  <si>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</si>
  <si>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</si>
  <si>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</si>
  <si>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</si>
  <si>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</si>
  <si>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</si>
  <si>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</si>
  <si>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</si>
  <si>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</si>
  <si>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</si>
  <si>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</si>
  <si>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</si>
  <si>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</si>
  <si>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</si>
  <si>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</si>
  <si>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</si>
  <si>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</si>
  <si>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</si>
  <si>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</si>
  <si>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</si>
  <si>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</si>
  <si>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</si>
  <si>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</si>
  <si>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</si>
  <si>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</si>
  <si>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</si>
  <si>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</si>
  <si>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</si>
  <si>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</si>
  <si>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</si>
  <si>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</si>
  <si>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</si>
  <si>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</si>
  <si>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</si>
  <si>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</si>
  <si>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</si>
  <si>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</si>
  <si>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</si>
  <si>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</si>
  <si>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</si>
  <si>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</si>
  <si>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</si>
  <si>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</si>
  <si>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</si>
  <si>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</si>
  <si>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</si>
  <si>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</si>
  <si>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</si>
  <si>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</si>
  <si>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</si>
  <si>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</si>
  <si>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</si>
  <si>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</si>
  <si>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</si>
  <si>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</si>
  <si>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</si>
  <si>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</si>
  <si>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</si>
  <si>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</si>
  <si>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</si>
  <si>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</si>
  <si>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</si>
  <si>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</si>
  <si>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</si>
  <si>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</si>
  <si>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</si>
  <si>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</si>
  <si>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</si>
  <si>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</si>
  <si>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</si>
  <si>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</si>
  <si>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</si>
  <si>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</si>
  <si>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</si>
  <si>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</si>
  <si>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</si>
  <si>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</si>
  <si>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</si>
  <si>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</si>
  <si>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</si>
  <si>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</si>
  <si>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</si>
  <si>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</si>
  <si>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</si>
  <si>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</si>
  <si>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</si>
  <si>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</si>
  <si>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</si>
  <si>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</si>
  <si>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</si>
  <si>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</si>
  <si>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</si>
  <si>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</si>
  <si>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</si>
  <si>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</si>
  <si>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</si>
  <si>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</si>
  <si>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</si>
  <si>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</si>
  <si>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</si>
  <si>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</si>
  <si>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</si>
  <si>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</si>
  <si>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</si>
  <si>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</si>
  <si>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</si>
  <si>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</si>
  <si>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</si>
  <si>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</si>
  <si>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</si>
  <si>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</si>
  <si>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</si>
  <si>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</si>
  <si>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</si>
  <si>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</si>
  <si>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</si>
  <si>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</si>
  <si>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</si>
  <si>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</si>
  <si>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</si>
  <si>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</si>
  <si>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</si>
  <si>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</si>
  <si>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</si>
  <si>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</si>
  <si>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</si>
  <si>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</si>
  <si>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</si>
  <si>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</si>
  <si>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</si>
  <si>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</si>
  <si>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</si>
  <si>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</si>
  <si>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</si>
  <si>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</si>
  <si>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</si>
  <si>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</si>
  <si>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</si>
  <si>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</si>
  <si>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</si>
  <si>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</si>
  <si>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</si>
  <si>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</si>
  <si>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</si>
  <si>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</si>
  <si>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</si>
  <si>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</si>
  <si>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</si>
  <si>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</si>
  <si>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</si>
  <si>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</si>
  <si>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</si>
  <si>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</si>
  <si>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</si>
  <si>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</si>
  <si>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</si>
  <si>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</si>
  <si>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</si>
  <si>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</si>
  <si>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</si>
  <si>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</si>
  <si>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</si>
  <si>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</si>
  <si>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</si>
  <si>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</si>
  <si>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</si>
  <si>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</si>
  <si>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</si>
  <si>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</si>
  <si>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</si>
  <si>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</si>
  <si>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</si>
  <si>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</si>
  <si>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</si>
  <si>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</si>
  <si>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</si>
  <si>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</si>
  <si>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</si>
  <si>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</si>
  <si>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</si>
  <si>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</si>
  <si>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</si>
  <si>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</si>
  <si>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</si>
  <si>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</si>
  <si>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</si>
  <si>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</si>
  <si>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</si>
  <si>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</si>
  <si>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</si>
  <si>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</si>
  <si>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</si>
  <si>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</si>
  <si>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</si>
  <si>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</si>
  <si>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</si>
  <si>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</si>
  <si>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</si>
  <si>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</si>
  <si>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</si>
  <si>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</si>
  <si>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</si>
  <si>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</si>
  <si>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</si>
  <si>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</si>
  <si>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</si>
  <si>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</si>
  <si>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</si>
  <si>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</si>
  <si>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</si>
  <si>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</si>
  <si>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</si>
  <si>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</si>
  <si>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</si>
  <si>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</si>
  <si>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</si>
  <si>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</si>
  <si>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</si>
  <si>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</si>
  <si>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</si>
  <si>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</si>
  <si>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</si>
  <si>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</si>
  <si>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</si>
  <si>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</si>
  <si>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</si>
  <si>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</si>
  <si>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</si>
  <si>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</si>
  <si>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</si>
  <si>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</si>
  <si>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</si>
  <si>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</si>
  <si>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</si>
  <si>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</si>
  <si>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</si>
  <si>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</si>
  <si>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</si>
  <si>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</si>
  <si>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</si>
  <si>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</si>
  <si>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</si>
  <si>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</si>
  <si>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</si>
  <si>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</si>
  <si>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</si>
  <si>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</si>
  <si>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</si>
  <si>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</si>
  <si>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</si>
  <si>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</si>
  <si>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</si>
  <si>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</si>
  <si>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</si>
  <si>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</si>
  <si>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</si>
  <si>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</si>
  <si>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</si>
  <si>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</si>
  <si>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</si>
  <si>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</si>
  <si>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</si>
  <si>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</si>
  <si>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</si>
  <si>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</si>
  <si>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</si>
  <si>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</si>
  <si>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</si>
  <si>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</si>
  <si>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</si>
  <si>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</si>
  <si>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</si>
  <si>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</si>
  <si>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</si>
  <si>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</si>
  <si>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</si>
  <si>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</si>
  <si>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</si>
  <si>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</si>
  <si>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</si>
  <si>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</si>
  <si>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</si>
  <si>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</si>
  <si>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</si>
  <si>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</si>
  <si>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</si>
  <si>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</si>
  <si>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</si>
  <si>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</si>
  <si>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</si>
  <si>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</si>
  <si>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</si>
  <si>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</si>
  <si>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</si>
  <si>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</si>
  <si>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</si>
  <si>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</si>
  <si>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</si>
  <si>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</si>
  <si>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</si>
  <si>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</si>
  <si>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</si>
  <si>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</si>
  <si>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</si>
  <si>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</si>
  <si>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</si>
  <si>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</si>
  <si>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</si>
  <si>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</si>
  <si>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</si>
  <si>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</si>
  <si>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</si>
  <si>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</si>
  <si>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</si>
  <si>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</si>
  <si>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</si>
  <si>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</si>
  <si>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</si>
  <si>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</si>
  <si>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</si>
  <si>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</si>
  <si>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</si>
  <si>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</si>
  <si>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</si>
  <si>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</si>
  <si>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</si>
  <si>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</si>
  <si>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</si>
  <si>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</si>
  <si>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</si>
  <si>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</si>
  <si>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</si>
  <si>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</si>
  <si>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</si>
  <si>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</si>
  <si>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</si>
  <si>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</si>
  <si>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</si>
  <si>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</si>
  <si>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</si>
  <si>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</si>
  <si>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</si>
  <si>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</si>
  <si>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</si>
  <si>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</si>
  <si>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</si>
  <si>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</si>
  <si>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</si>
  <si>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</si>
  <si>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</si>
  <si>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</si>
  <si>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</si>
  <si>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</si>
  <si>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</si>
  <si>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</si>
  <si>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</si>
  <si>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</si>
  <si>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</si>
  <si>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</si>
  <si>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</si>
  <si>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</si>
  <si>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</si>
  <si>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</si>
  <si>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</si>
  <si>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</si>
  <si>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</si>
  <si>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</si>
  <si>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</si>
  <si>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</si>
  <si>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</si>
  <si>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</si>
  <si>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</si>
  <si>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</si>
  <si>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</si>
  <si>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</si>
  <si>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</si>
  <si>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</si>
  <si>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</si>
  <si>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</si>
  <si>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</si>
  <si>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</si>
  <si>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</si>
  <si>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</si>
  <si>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</si>
  <si>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</si>
  <si>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</si>
  <si>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</si>
  <si>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</si>
  <si>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</si>
  <si>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</si>
  <si>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</si>
  <si>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</si>
  <si>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</si>
  <si>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</si>
  <si>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</si>
  <si>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</si>
  <si>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</si>
  <si>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</si>
  <si>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</si>
  <si>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</si>
  <si>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</si>
  <si>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</si>
  <si>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</si>
  <si>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</si>
  <si>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</si>
  <si>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</si>
  <si>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</si>
  <si>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</si>
  <si>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</si>
  <si>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</si>
  <si>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</si>
  <si>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</si>
  <si>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</si>
  <si>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</si>
  <si>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</si>
  <si>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</si>
  <si>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</si>
  <si>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</si>
  <si>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</si>
  <si>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</si>
  <si>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</si>
  <si>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</si>
  <si>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</si>
  <si>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</si>
  <si>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</si>
  <si>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</si>
  <si>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</si>
  <si>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</si>
  <si>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</si>
  <si>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</si>
  <si>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</si>
  <si>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</si>
  <si>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</si>
  <si>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</si>
  <si>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</si>
  <si>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</si>
  <si>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</si>
  <si>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</si>
  <si>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</si>
  <si>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</si>
  <si>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</si>
  <si>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</si>
  <si>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</si>
  <si>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</si>
  <si>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</si>
  <si>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</si>
  <si>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</si>
  <si>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</si>
  <si>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</si>
  <si>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</si>
  <si>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</si>
  <si>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</si>
  <si>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</si>
  <si>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</si>
  <si>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</si>
  <si>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</si>
  <si>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</si>
  <si>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</si>
  <si>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</si>
  <si>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</si>
  <si>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</si>
  <si>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</si>
  <si>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</si>
  <si>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</si>
  <si>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</si>
  <si>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</si>
  <si>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</si>
  <si>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</si>
  <si>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</si>
  <si>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</si>
  <si>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</si>
  <si>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</si>
  <si>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</si>
  <si>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</si>
  <si>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</si>
  <si>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</si>
  <si>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</si>
  <si>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</si>
  <si>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</si>
  <si>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</si>
  <si>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</si>
  <si>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</si>
  <si>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</si>
  <si>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</si>
  <si>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</si>
  <si>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</si>
  <si>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</si>
  <si>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</si>
  <si>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</si>
  <si>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</si>
  <si>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</si>
  <si>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</si>
  <si>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</si>
  <si>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</si>
  <si>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</si>
  <si>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</si>
  <si>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</si>
  <si>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</si>
  <si>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</si>
  <si>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</si>
  <si>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</si>
  <si>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</si>
  <si>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</si>
  <si>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</si>
  <si>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</si>
  <si>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</si>
  <si>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</si>
  <si>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</si>
  <si>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</si>
  <si>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</si>
  <si>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</si>
  <si>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</si>
  <si>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</si>
  <si>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</si>
  <si>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</si>
  <si>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</si>
  <si>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</si>
  <si>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</si>
  <si>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</si>
  <si>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</si>
  <si>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</si>
  <si>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</si>
  <si>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</si>
  <si>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</si>
  <si>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</si>
  <si>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</si>
  <si>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</si>
  <si>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</si>
  <si>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</si>
  <si>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</si>
  <si>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</si>
  <si>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</si>
  <si>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</si>
  <si>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</si>
  <si>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</si>
  <si>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</si>
  <si>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</si>
  <si>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</si>
  <si>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</si>
  <si>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</si>
  <si>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</si>
  <si>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</si>
  <si>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</si>
  <si>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</si>
  <si>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</si>
  <si>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</si>
  <si>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</si>
  <si>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</si>
  <si>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</si>
  <si>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</si>
  <si>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</si>
  <si>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</si>
  <si>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</si>
  <si>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</si>
  <si>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</si>
  <si>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</si>
  <si>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</si>
  <si>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</si>
  <si>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</si>
  <si>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</si>
  <si>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</si>
  <si>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</si>
  <si>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</si>
  <si>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</si>
  <si>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</si>
  <si>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</si>
  <si>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</si>
  <si>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</si>
  <si>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</si>
  <si>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</si>
  <si>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</si>
  <si>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</si>
  <si>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</si>
  <si>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</si>
  <si>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</si>
  <si>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</si>
  <si>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</si>
  <si>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</si>
  <si>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</si>
  <si>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</si>
  <si>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</si>
  <si>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</si>
  <si>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</si>
  <si>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</si>
  <si>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</si>
  <si>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</si>
  <si>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</si>
  <si>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</si>
  <si>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</si>
  <si>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</si>
  <si>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</si>
  <si>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</si>
  <si>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</si>
  <si>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</si>
  <si>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</si>
  <si>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</si>
  <si>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</si>
  <si>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</si>
  <si>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</si>
  <si>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</si>
  <si>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</si>
  <si>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</si>
  <si>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</si>
  <si>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</si>
  <si>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</si>
  <si>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</si>
  <si>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</si>
  <si>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</si>
  <si>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</si>
  <si>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</si>
  <si>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</si>
  <si>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</si>
  <si>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</si>
  <si>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</si>
  <si>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</si>
  <si>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</si>
  <si>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</si>
  <si>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</si>
  <si>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</si>
  <si>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</si>
  <si>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</si>
  <si>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</si>
  <si>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</si>
  <si>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</si>
  <si>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</si>
  <si>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</si>
  <si>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</si>
  <si>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</si>
  <si>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</si>
  <si>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</si>
  <si>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</si>
  <si>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</si>
  <si>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</si>
  <si>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</si>
  <si>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</si>
  <si>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</si>
  <si>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</si>
  <si>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</si>
  <si>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</si>
  <si>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</si>
  <si>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</si>
  <si>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</si>
  <si>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</si>
  <si>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</si>
  <si>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</si>
  <si>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</si>
  <si>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</si>
  <si>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</si>
  <si>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</si>
  <si>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</si>
  <si>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</si>
  <si>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</si>
  <si>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</si>
  <si>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</si>
  <si>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</si>
  <si>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</si>
  <si>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</si>
  <si>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</si>
  <si>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</si>
  <si>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</si>
  <si>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</si>
  <si>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</si>
  <si>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</si>
  <si>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</si>
  <si>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</si>
  <si>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</si>
  <si>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</si>
  <si>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</si>
  <si>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</si>
  <si>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</si>
  <si>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</si>
  <si>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</si>
  <si>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</si>
  <si>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</si>
  <si>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</si>
  <si>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</si>
  <si>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</si>
  <si>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</si>
  <si>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</si>
  <si>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</si>
  <si>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</si>
  <si>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</si>
  <si>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</si>
  <si>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</si>
  <si>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</si>
  <si>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</si>
  <si>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</si>
  <si>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</si>
  <si>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</si>
  <si>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</si>
  <si>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</si>
  <si>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</si>
  <si>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</si>
  <si>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</si>
  <si>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</si>
  <si>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</si>
  <si>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</si>
  <si>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</si>
  <si>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</si>
  <si>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</si>
  <si>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</si>
  <si>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</si>
  <si>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</si>
  <si>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</si>
  <si>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</si>
  <si>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</si>
  <si>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</si>
  <si>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</si>
  <si>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</si>
  <si>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</si>
  <si>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</si>
  <si>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</si>
  <si>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</si>
  <si>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</si>
  <si>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</si>
  <si>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</si>
  <si>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</si>
  <si>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</si>
  <si>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</si>
  <si>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</si>
  <si>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</si>
  <si>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</si>
  <si>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</si>
  <si>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</si>
  <si>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</si>
  <si>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</si>
  <si>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</si>
  <si>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</si>
  <si>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</si>
  <si>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</si>
  <si>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</si>
  <si>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</si>
  <si>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</si>
  <si>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</si>
  <si>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</si>
  <si>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</si>
  <si>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</si>
  <si>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</si>
  <si>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</si>
  <si>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</si>
  <si>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</si>
  <si>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</si>
  <si>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</si>
  <si>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</si>
  <si>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</si>
  <si>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</si>
  <si>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</si>
  <si>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</si>
  <si>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</si>
  <si>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</si>
  <si>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</si>
  <si>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</si>
  <si>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</si>
  <si>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</si>
  <si>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</si>
  <si>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</si>
  <si>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</si>
  <si>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</si>
  <si>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</si>
  <si>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</si>
  <si>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</si>
  <si>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</si>
  <si>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</si>
  <si>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</si>
  <si>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</si>
  <si>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</si>
  <si>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</si>
  <si>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</si>
  <si>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</si>
  <si>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</si>
  <si>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</si>
  <si>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</si>
  <si>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</si>
  <si>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</si>
  <si>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</si>
  <si>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</si>
  <si>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</si>
  <si>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</si>
  <si>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</si>
  <si>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</si>
  <si>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</si>
  <si>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</si>
  <si>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</si>
  <si>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</si>
  <si>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</si>
  <si>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</si>
  <si>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</si>
  <si>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</si>
  <si>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</si>
  <si>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</si>
  <si>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</si>
  <si>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</si>
  <si>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</si>
  <si>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</si>
  <si>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</si>
  <si>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</si>
  <si>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</si>
  <si>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</si>
  <si>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</si>
  <si>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</si>
  <si>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</si>
  <si>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</si>
  <si>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</si>
  <si>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</si>
  <si>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</si>
  <si>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</si>
  <si>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</si>
  <si>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</si>
  <si>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</si>
  <si>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</si>
  <si>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</si>
  <si>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</si>
  <si>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</si>
  <si>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</si>
  <si>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</si>
  <si>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</si>
  <si>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</si>
  <si>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</si>
  <si>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</si>
  <si>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</si>
  <si>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</si>
  <si>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</si>
  <si>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</si>
  <si>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</si>
  <si>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</si>
  <si>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</si>
  <si>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</si>
  <si>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</si>
  <si>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</si>
  <si>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</si>
  <si>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</si>
  <si>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</si>
  <si>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</si>
  <si>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</si>
  <si>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</si>
  <si>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</si>
  <si>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</si>
  <si>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</si>
  <si>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</si>
  <si>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</si>
  <si>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</si>
  <si>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</si>
  <si>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</si>
  <si>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</si>
  <si>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</si>
  <si>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</si>
  <si>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</si>
  <si>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</si>
  <si>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</si>
  <si>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</si>
  <si>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</si>
  <si>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</si>
  <si>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</si>
  <si>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</si>
  <si>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</si>
  <si>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</si>
  <si>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</si>
  <si>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</si>
  <si>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</si>
  <si>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</si>
  <si>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</si>
  <si>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</si>
  <si>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</si>
  <si>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</si>
  <si>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</si>
  <si>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</si>
  <si>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</si>
  <si>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</si>
  <si>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</si>
  <si>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</si>
  <si>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</si>
  <si>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</si>
  <si>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</si>
  <si>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</si>
  <si>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</si>
  <si>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</si>
  <si>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</si>
  <si>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</si>
  <si>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</si>
  <si>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</si>
  <si>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</si>
  <si>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</si>
  <si>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</si>
  <si>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</si>
  <si>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</si>
  <si>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</si>
  <si>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</si>
  <si>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</si>
  <si>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</si>
  <si>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</si>
  <si>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</si>
  <si>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</si>
  <si>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</si>
  <si>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</si>
  <si>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</si>
  <si>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</si>
  <si>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</si>
  <si>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</si>
  <si>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</si>
  <si>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</si>
  <si>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</si>
  <si>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</si>
  <si>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</si>
  <si>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</si>
  <si>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</si>
  <si>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</si>
  <si>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</si>
  <si>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</si>
  <si>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</si>
  <si>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</si>
  <si>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</si>
  <si>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</si>
  <si>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</si>
  <si>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</si>
  <si>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</si>
  <si>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</si>
  <si>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</si>
  <si>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</si>
  <si>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</si>
  <si>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</si>
  <si>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</si>
  <si>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</si>
  <si>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</si>
  <si>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</si>
  <si>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</si>
  <si>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</si>
  <si>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</si>
  <si>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</si>
  <si>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</si>
  <si>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</si>
  <si>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</si>
  <si>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</si>
  <si>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</si>
  <si>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</si>
  <si>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</si>
  <si>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</si>
  <si>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</si>
  <si>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</si>
  <si>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</si>
  <si>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</si>
  <si>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</si>
  <si>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</si>
  <si>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</si>
  <si>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</si>
  <si>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</si>
  <si>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</si>
  <si>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</si>
  <si>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</si>
  <si>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</si>
  <si>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</si>
  <si>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</si>
  <si>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</si>
  <si>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</si>
  <si>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</si>
  <si>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</si>
  <si>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</si>
  <si>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</si>
  <si>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</si>
  <si>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</si>
  <si>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</si>
  <si>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</si>
  <si>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</si>
  <si>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</si>
  <si>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</si>
  <si>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</si>
  <si>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</si>
  <si>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</si>
  <si>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</si>
  <si>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</si>
  <si>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</si>
  <si>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</si>
  <si>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</si>
  <si>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</si>
  <si>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</si>
  <si>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</si>
  <si>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</si>
  <si>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</si>
  <si>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</si>
  <si>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</si>
  <si>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</si>
  <si>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</si>
  <si>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</si>
  <si>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</si>
  <si>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</si>
  <si>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</si>
  <si>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</si>
  <si>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</si>
  <si>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</si>
  <si>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</si>
  <si>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</si>
  <si>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</si>
  <si>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</si>
  <si>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</si>
  <si>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</si>
  <si>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</si>
  <si>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</si>
  <si>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</si>
  <si>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</si>
  <si>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</si>
  <si>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</si>
  <si>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</si>
  <si>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</si>
  <si>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</si>
  <si>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</si>
  <si>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</si>
  <si>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</si>
  <si>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</si>
  <si>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</si>
  <si>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</si>
  <si>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</si>
  <si>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</si>
  <si>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</si>
  <si>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</si>
  <si>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</si>
  <si>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</si>
  <si>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</si>
  <si>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</si>
  <si>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</si>
  <si>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</si>
  <si>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</si>
  <si>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</si>
  <si>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</si>
  <si>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</si>
  <si>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</si>
  <si>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</si>
  <si>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</si>
  <si>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</si>
  <si>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</si>
  <si>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</si>
  <si>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</si>
  <si>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</si>
  <si>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</si>
  <si>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</si>
  <si>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</si>
  <si>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</si>
  <si>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</si>
  <si>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</si>
  <si>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</si>
  <si>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</si>
  <si>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</si>
  <si>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</si>
  <si>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</si>
  <si>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</si>
  <si>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</si>
  <si>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</si>
  <si>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</si>
  <si>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</si>
  <si>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</si>
  <si>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</si>
  <si>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</si>
  <si>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</si>
  <si>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</si>
  <si>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</si>
  <si>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</si>
  <si>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</si>
  <si>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</si>
  <si>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</si>
  <si>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</si>
  <si>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</si>
  <si>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</si>
  <si>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</si>
  <si>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</si>
  <si>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</si>
  <si>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</si>
  <si>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</si>
  <si>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</si>
  <si>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</si>
  <si>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</si>
  <si>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</si>
  <si>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</si>
  <si>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</si>
  <si>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</si>
  <si>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</si>
  <si>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</si>
  <si>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</si>
  <si>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</si>
  <si>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</si>
  <si>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</si>
  <si>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</si>
  <si>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</si>
  <si>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</si>
  <si>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</si>
  <si>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</si>
  <si>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</si>
  <si>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</si>
  <si>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</si>
  <si>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</si>
  <si>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</si>
  <si>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</si>
  <si>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</si>
  <si>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</si>
  <si>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</si>
  <si>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</si>
  <si>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</si>
  <si>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</si>
  <si>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</si>
  <si>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</si>
  <si>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</si>
  <si>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</si>
  <si>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</si>
  <si>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</si>
  <si>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</si>
  <si>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</si>
  <si>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</si>
  <si>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</si>
  <si>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</si>
  <si>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</si>
  <si>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</si>
  <si>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</si>
  <si>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</si>
  <si>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</si>
  <si>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</si>
  <si>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</si>
  <si>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</si>
  <si>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</si>
  <si>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</si>
  <si>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</si>
  <si>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</si>
  <si>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</si>
  <si>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</si>
  <si>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</si>
  <si>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</si>
  <si>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</si>
  <si>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</si>
  <si>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</si>
  <si>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</si>
  <si>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</si>
  <si>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</si>
  <si>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</si>
  <si>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</si>
  <si>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</si>
  <si>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</si>
  <si>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</si>
  <si>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</si>
  <si>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</si>
  <si>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</si>
  <si>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</si>
  <si>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</si>
  <si>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</si>
  <si>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</si>
  <si>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</si>
  <si>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</si>
  <si>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</si>
  <si>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</si>
  <si>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</si>
  <si>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</si>
  <si>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</si>
  <si>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</si>
  <si>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</si>
  <si>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</si>
  <si>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</si>
  <si>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</si>
  <si>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</si>
  <si>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</si>
  <si>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</si>
  <si>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</si>
  <si>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</si>
  <si>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</si>
  <si>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</si>
  <si>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</si>
  <si>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</si>
  <si>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</si>
  <si>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</si>
  <si>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</si>
  <si>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</si>
  <si>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</si>
  <si>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</si>
  <si>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</si>
  <si>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</si>
  <si>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</si>
  <si>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</si>
  <si>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</si>
  <si>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</si>
  <si>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</si>
  <si>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</si>
  <si>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</si>
  <si>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</si>
  <si>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</si>
  <si>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</si>
  <si>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</si>
  <si>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</si>
  <si>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</si>
  <si>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</si>
  <si>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</si>
  <si>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</si>
  <si>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</si>
  <si>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</si>
  <si>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</si>
  <si>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</si>
  <si>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</si>
  <si>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</si>
  <si>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</si>
  <si>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</si>
  <si>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</si>
  <si>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</si>
  <si>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</si>
  <si>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</si>
  <si>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</si>
  <si>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</si>
  <si>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</si>
  <si>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</si>
  <si>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</si>
  <si>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</si>
  <si>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</si>
  <si>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</si>
  <si>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</si>
  <si>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</si>
  <si>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</si>
  <si>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</si>
  <si>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</si>
  <si>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</si>
  <si>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</si>
  <si>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</si>
  <si>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</si>
  <si>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</si>
  <si>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</si>
  <si>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</si>
  <si>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</si>
  <si>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</si>
  <si>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</si>
  <si>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</si>
  <si>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</si>
  <si>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</si>
  <si>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</si>
  <si>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</si>
  <si>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</si>
  <si>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</si>
  <si>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</si>
  <si>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</si>
  <si>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</si>
  <si>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</si>
  <si>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</si>
  <si>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</si>
  <si>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</si>
  <si>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</si>
  <si>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</si>
  <si>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</si>
  <si>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</si>
  <si>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</si>
  <si>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</si>
  <si>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</si>
  <si>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</si>
  <si>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</si>
  <si>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</si>
  <si>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</si>
  <si>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</si>
  <si>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</si>
  <si>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</si>
  <si>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</si>
  <si>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</si>
  <si>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</si>
  <si>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</si>
  <si>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</si>
  <si>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</si>
  <si>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</si>
  <si>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</si>
  <si>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</si>
  <si>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</si>
  <si>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</si>
  <si>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</si>
  <si>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</si>
  <si>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</si>
  <si>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</si>
  <si>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</si>
  <si>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</si>
  <si>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</si>
  <si>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</si>
  <si>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</si>
  <si>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</si>
  <si>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</si>
  <si>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</si>
  <si>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</si>
  <si>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</si>
  <si>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</si>
  <si>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</si>
  <si>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</si>
  <si>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</si>
  <si>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</si>
  <si>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</si>
  <si>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</si>
  <si>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</si>
  <si>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</si>
  <si>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</si>
  <si>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</si>
  <si>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</si>
  <si>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</si>
  <si>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</si>
  <si>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</si>
  <si>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</si>
  <si>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</si>
  <si>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</si>
  <si>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</si>
  <si>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</si>
  <si>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</si>
  <si>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</si>
  <si>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</si>
  <si>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</si>
  <si>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</si>
  <si>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</si>
  <si>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</si>
  <si>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</si>
  <si>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</si>
  <si>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</si>
  <si>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</si>
  <si>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</si>
  <si>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</si>
  <si>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</si>
  <si>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</si>
  <si>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</si>
  <si>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</si>
  <si>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</si>
  <si>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</si>
  <si>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</si>
  <si>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</si>
  <si>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</si>
  <si>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</si>
  <si>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</si>
  <si>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</si>
  <si>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</si>
  <si>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</si>
  <si>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</si>
  <si>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</si>
  <si>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</si>
  <si>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</si>
  <si>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</si>
  <si>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</si>
  <si>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</si>
  <si>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</si>
  <si>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</si>
  <si>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</si>
  <si>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</si>
  <si>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</si>
  <si>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</si>
  <si>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</si>
  <si>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</si>
  <si>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</si>
  <si>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</si>
  <si>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</si>
  <si>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</si>
  <si>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</si>
  <si>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</si>
  <si>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</si>
  <si>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</si>
  <si>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</si>
  <si>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</si>
  <si>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</si>
  <si>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</si>
  <si>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</si>
  <si>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</si>
  <si>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</si>
  <si>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</si>
  <si>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</si>
  <si>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</si>
  <si>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</si>
  <si>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</si>
  <si>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</si>
  <si>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</si>
  <si>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</si>
  <si>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</si>
  <si>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</si>
  <si>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</si>
  <si>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</si>
  <si>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</si>
  <si>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</si>
  <si>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</si>
  <si>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</si>
  <si>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</si>
  <si>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</si>
  <si>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</si>
  <si>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</si>
  <si>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</si>
  <si>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</si>
  <si>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</si>
  <si>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</si>
  <si>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</si>
  <si>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</si>
  <si>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</si>
  <si>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</si>
  <si>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</si>
  <si>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</si>
  <si>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</si>
  <si>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</si>
  <si>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</si>
  <si>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</si>
  <si>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</si>
  <si>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</si>
  <si>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</si>
  <si>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</si>
  <si>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</si>
  <si>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</si>
  <si>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</si>
  <si>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</si>
  <si>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</si>
  <si>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</si>
  <si>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</si>
  <si>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</si>
  <si>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</si>
  <si>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</si>
  <si>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</si>
  <si>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</si>
  <si>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</si>
  <si>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</si>
  <si>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</si>
  <si>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</si>
  <si>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</si>
  <si>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</si>
  <si>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</si>
  <si>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</si>
  <si>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</si>
  <si>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</si>
  <si>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</si>
  <si>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</si>
  <si>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</si>
  <si>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</si>
  <si>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</si>
  <si>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</si>
  <si>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</si>
  <si>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</si>
  <si>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</si>
  <si>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</si>
  <si>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</si>
  <si>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</si>
  <si>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</si>
  <si>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</si>
  <si>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</si>
  <si>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</si>
  <si>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</si>
  <si>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</si>
  <si>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</si>
  <si>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</si>
  <si>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</si>
  <si>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</si>
  <si>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</si>
  <si>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</si>
  <si>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</si>
  <si>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</si>
  <si>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</si>
  <si>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</si>
  <si>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</si>
  <si>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</si>
  <si>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</si>
  <si>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</si>
  <si>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</si>
  <si>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</si>
  <si>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</si>
  <si>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</si>
  <si>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</si>
  <si>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</si>
  <si>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</si>
  <si>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</si>
  <si>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</si>
  <si>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</si>
  <si>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</si>
  <si>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</si>
  <si>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</si>
  <si>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</si>
  <si>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</si>
  <si>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</si>
  <si>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</si>
  <si>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</si>
  <si>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</si>
  <si>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</si>
  <si>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</si>
  <si>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</si>
  <si>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</si>
  <si>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</si>
  <si>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</si>
  <si>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</si>
  <si>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</si>
  <si>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</si>
  <si>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</si>
  <si>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</si>
  <si>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</si>
  <si>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</si>
  <si>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</si>
  <si>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</si>
  <si>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</si>
  <si>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</si>
  <si>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</si>
  <si>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</si>
  <si>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</si>
  <si>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</si>
  <si>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</si>
  <si>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</si>
  <si>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</si>
  <si>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</si>
  <si>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</si>
  <si>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</si>
  <si>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</si>
  <si>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</si>
  <si>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</si>
  <si>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</si>
  <si>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</si>
  <si>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</si>
  <si>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</si>
  <si>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</si>
  <si>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</si>
  <si>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</si>
  <si>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</si>
  <si>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</si>
  <si>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</si>
  <si>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</si>
  <si>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</si>
  <si>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</si>
  <si>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</si>
  <si>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</si>
  <si>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</si>
  <si>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</si>
  <si>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</si>
  <si>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</si>
  <si>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</si>
  <si>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</si>
  <si>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</si>
  <si>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</si>
  <si>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</si>
  <si>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</si>
  <si>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</si>
  <si>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</si>
  <si>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</si>
  <si>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</si>
  <si>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</si>
  <si>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</si>
  <si>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</si>
  <si>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</si>
  <si>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</si>
  <si>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</si>
  <si>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</si>
  <si>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</si>
  <si>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</si>
  <si>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</si>
  <si>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</si>
  <si>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</si>
  <si>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</si>
  <si>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</si>
  <si>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</si>
  <si>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</si>
  <si>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</si>
  <si>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</si>
  <si>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</si>
  <si>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</si>
  <si>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</si>
  <si>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</si>
  <si>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</si>
  <si>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</si>
  <si>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</si>
  <si>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</si>
  <si>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</si>
  <si>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</si>
  <si>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</si>
  <si>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</si>
  <si>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</si>
  <si>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</si>
  <si>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</si>
  <si>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</si>
  <si>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</si>
  <si>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</si>
  <si>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</si>
  <si>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</si>
  <si>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</si>
  <si>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</si>
  <si>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</si>
  <si>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</si>
  <si>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</si>
  <si>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</si>
  <si>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</si>
  <si>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</si>
  <si>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</si>
  <si>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</si>
  <si>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</si>
  <si>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</si>
  <si>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</si>
  <si>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</si>
  <si>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</si>
  <si>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</si>
  <si>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</si>
  <si>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</si>
  <si>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</si>
  <si>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</si>
  <si>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</si>
  <si>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</si>
  <si>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</si>
  <si>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</si>
  <si>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</si>
  <si>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</si>
  <si>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</si>
  <si>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</si>
  <si>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</si>
  <si>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</si>
  <si>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</si>
  <si>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</si>
  <si>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</si>
  <si>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</si>
  <si>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</si>
  <si>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</si>
  <si>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</si>
  <si>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</si>
  <si>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</si>
  <si>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</si>
  <si>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</si>
  <si>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</si>
  <si>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</si>
  <si>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</si>
  <si>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</si>
  <si>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</si>
  <si>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</si>
  <si>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</si>
  <si>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</si>
  <si>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</si>
  <si>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</si>
  <si>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</si>
  <si>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</si>
  <si>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</si>
  <si>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</si>
  <si>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</si>
  <si>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</si>
  <si>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</si>
  <si>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</si>
  <si>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</si>
  <si>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</si>
  <si>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</si>
  <si>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</si>
  <si>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</si>
  <si>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</si>
  <si>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</si>
  <si>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</si>
  <si>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</si>
  <si>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</si>
  <si>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</si>
  <si>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</si>
  <si>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</si>
  <si>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</si>
  <si>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</si>
  <si>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</si>
  <si>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</si>
  <si>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</si>
  <si>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</si>
  <si>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</si>
  <si>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</si>
  <si>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</si>
  <si>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</si>
  <si>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</si>
  <si>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</si>
  <si>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</si>
  <si>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</si>
  <si>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</si>
  <si>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</si>
  <si>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</si>
  <si>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</si>
  <si>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</si>
  <si>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</si>
  <si>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</si>
  <si>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</si>
  <si>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</si>
  <si>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</si>
  <si>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</si>
  <si>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</si>
  <si>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</si>
  <si>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</si>
  <si>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</si>
  <si>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</si>
  <si>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</si>
  <si>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</si>
  <si>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</si>
  <si>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</si>
  <si>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</si>
  <si>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</si>
  <si>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</si>
  <si>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</si>
  <si>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</si>
  <si>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</si>
  <si>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</si>
  <si>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</si>
  <si>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</si>
  <si>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</si>
  <si>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</si>
  <si>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</si>
  <si>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</si>
  <si>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</si>
  <si>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</si>
  <si>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</si>
  <si>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</si>
  <si>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</si>
  <si>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</si>
  <si>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</si>
  <si>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</si>
  <si>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</si>
  <si>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</si>
  <si>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</si>
  <si>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</si>
  <si>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</si>
  <si>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</si>
  <si>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</si>
  <si>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</si>
  <si>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</si>
  <si>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</si>
  <si>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</si>
  <si>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</si>
  <si>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</si>
  <si>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</si>
  <si>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</si>
  <si>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</si>
  <si>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</si>
  <si>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</si>
  <si>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</si>
  <si>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</si>
  <si>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</si>
  <si>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</si>
  <si>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</si>
  <si>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</si>
  <si>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</si>
  <si>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</si>
  <si>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</si>
  <si>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</si>
  <si>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</si>
  <si>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</si>
  <si>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</si>
  <si>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</si>
  <si>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</si>
  <si>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</si>
  <si>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</si>
  <si>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</si>
  <si>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</si>
  <si>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</si>
  <si>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</si>
  <si>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</si>
  <si>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</si>
  <si>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</si>
  <si>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</si>
  <si>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</si>
  <si>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</si>
  <si>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</si>
  <si>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</si>
  <si>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</si>
  <si>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</si>
  <si>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</si>
  <si>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</si>
  <si>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</si>
  <si>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</si>
  <si>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</si>
  <si>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</si>
  <si>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</si>
  <si>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</si>
  <si>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</si>
  <si>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</si>
  <si>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</si>
  <si>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</si>
  <si>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</si>
  <si>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</si>
  <si>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</si>
  <si>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</si>
  <si>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</si>
  <si>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</si>
  <si>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</si>
  <si>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</si>
  <si>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</si>
  <si>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</si>
  <si>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</si>
  <si>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</si>
  <si>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</si>
  <si>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</si>
  <si>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</si>
  <si>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</si>
  <si>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</si>
  <si>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</si>
  <si>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</si>
  <si>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</si>
  <si>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</si>
  <si>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</si>
  <si>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</si>
  <si>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</si>
  <si>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</si>
  <si>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</si>
  <si>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</si>
  <si>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</si>
  <si>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</si>
  <si>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</si>
  <si>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</si>
  <si>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</si>
  <si>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</si>
  <si>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</si>
  <si>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</si>
  <si>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</si>
  <si>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</si>
  <si>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</si>
  <si>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</si>
  <si>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</si>
  <si>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</si>
  <si>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</si>
  <si>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</si>
  <si>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</si>
  <si>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</si>
  <si>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</si>
  <si>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</si>
  <si>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</si>
  <si>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</si>
  <si>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</si>
  <si>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</si>
  <si>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</si>
  <si>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</si>
  <si>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</si>
  <si>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</si>
  <si>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</si>
  <si>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</si>
  <si>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</si>
  <si>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</si>
  <si>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</si>
  <si>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</si>
  <si>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</si>
  <si>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</si>
  <si>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</si>
  <si>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</si>
  <si>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</si>
  <si>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</si>
  <si>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</si>
  <si>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</si>
  <si>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</si>
  <si>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</si>
  <si>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</si>
  <si>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</si>
  <si>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</si>
  <si>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</si>
  <si>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</si>
  <si>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</si>
  <si>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</si>
  <si>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</si>
  <si>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</si>
  <si>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</si>
  <si>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</si>
  <si>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</si>
  <si>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</si>
  <si>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</si>
  <si>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</si>
  <si>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</si>
  <si>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</si>
  <si>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</si>
  <si>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</si>
  <si>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</si>
  <si>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</si>
  <si>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</si>
  <si>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</si>
  <si>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</si>
  <si>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</si>
  <si>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</si>
  <si>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</si>
  <si>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</si>
  <si>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</si>
  <si>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</si>
  <si>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</si>
  <si>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</si>
  <si>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</si>
  <si>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</si>
  <si>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</si>
  <si>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</si>
  <si>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</si>
  <si>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</si>
  <si>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</si>
  <si>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</si>
  <si>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</si>
  <si>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</si>
  <si>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</si>
  <si>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</si>
  <si>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</si>
  <si>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</si>
  <si>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</si>
  <si>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</si>
  <si>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</si>
  <si>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</si>
  <si>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</si>
  <si>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</si>
  <si>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</si>
  <si>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</si>
  <si>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</si>
  <si>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</si>
  <si>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</si>
  <si>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</si>
  <si>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</si>
  <si>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</si>
  <si>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</si>
  <si>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</si>
  <si>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</si>
  <si>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</si>
  <si>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</si>
  <si>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</si>
  <si>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</si>
  <si>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</si>
  <si>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</si>
  <si>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</si>
  <si>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</si>
  <si>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</si>
  <si>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</si>
  <si>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</si>
  <si>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</si>
  <si>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</si>
  <si>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</si>
  <si>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</si>
  <si>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</si>
  <si>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</si>
  <si>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</si>
  <si>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</si>
  <si>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</si>
  <si>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</si>
  <si>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</si>
  <si>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</si>
  <si>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</si>
  <si>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</si>
  <si>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</si>
  <si>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</si>
  <si>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</si>
  <si>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</si>
  <si>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</si>
  <si>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</si>
  <si>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</si>
  <si>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</si>
  <si>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</si>
  <si>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</si>
  <si>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</si>
  <si>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</si>
  <si>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</si>
  <si>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</si>
  <si>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</si>
  <si>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</si>
  <si>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</si>
  <si>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</si>
  <si>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</si>
  <si>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</si>
  <si>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</si>
  <si>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</si>
  <si>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</si>
  <si>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</si>
  <si>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</si>
  <si>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</si>
  <si>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</si>
  <si>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</si>
  <si>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</si>
  <si>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</si>
  <si>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</si>
  <si>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</si>
  <si>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</si>
  <si>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</si>
  <si>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</si>
  <si>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</si>
  <si>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</si>
  <si>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</si>
  <si>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</si>
  <si>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</si>
  <si>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</si>
  <si>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</si>
  <si>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</si>
  <si>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</si>
  <si>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</si>
  <si>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</si>
  <si>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</si>
  <si>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</si>
  <si>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</si>
  <si>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</si>
  <si>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</si>
  <si>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</si>
  <si>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</si>
  <si>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</si>
  <si>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</si>
  <si>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</si>
  <si>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</si>
  <si>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</si>
  <si>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</si>
  <si>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</si>
  <si>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</si>
  <si>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</si>
  <si>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</si>
  <si>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</si>
  <si>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</si>
  <si>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</si>
  <si>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</si>
  <si>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</si>
  <si>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</si>
  <si>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</si>
  <si>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</si>
  <si>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</si>
  <si>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</si>
  <si>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</si>
  <si>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</si>
  <si>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</si>
  <si>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</si>
  <si>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</si>
  <si>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</si>
  <si>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</si>
  <si>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</si>
  <si>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</si>
  <si>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</si>
  <si>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</si>
  <si>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</si>
  <si>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</si>
  <si>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</si>
  <si>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</si>
  <si>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</si>
  <si>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</si>
  <si>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</si>
  <si>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</si>
  <si>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</si>
  <si>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</si>
  <si>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</si>
  <si>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</si>
  <si>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</si>
  <si>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</si>
  <si>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</si>
  <si>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</si>
  <si>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</si>
  <si>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</si>
  <si>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</si>
  <si>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</si>
  <si>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</si>
  <si>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</si>
  <si>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</si>
  <si>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</si>
  <si>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</si>
  <si>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</si>
  <si>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</si>
  <si>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</si>
  <si>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</si>
  <si>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</si>
  <si>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</si>
  <si>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</si>
  <si>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</si>
  <si>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</si>
  <si>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</si>
  <si>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</si>
  <si>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</si>
  <si>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</si>
  <si>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</si>
  <si>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</si>
  <si>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</si>
  <si>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</si>
  <si>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</si>
  <si>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</si>
  <si>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</si>
  <si>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</si>
  <si>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</si>
  <si>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</si>
  <si>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</si>
  <si>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</si>
  <si>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</si>
  <si>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</si>
  <si>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</si>
  <si>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</si>
  <si>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</si>
  <si>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</si>
  <si>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</si>
  <si>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</si>
  <si>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</si>
  <si>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</si>
  <si>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</si>
  <si>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</si>
  <si>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</si>
  <si>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</si>
  <si>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</si>
  <si>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</si>
  <si>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</si>
  <si>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</si>
  <si>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</si>
  <si>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</si>
  <si>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</si>
  <si>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</si>
  <si>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</si>
  <si>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</si>
  <si>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</si>
  <si>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</si>
  <si>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</si>
  <si>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</si>
  <si>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</si>
  <si>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</si>
  <si>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</si>
  <si>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</si>
  <si>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</si>
  <si>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</si>
  <si>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</si>
  <si>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</si>
  <si>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</si>
  <si>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</si>
  <si>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</si>
  <si>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</si>
  <si>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</si>
  <si>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</si>
  <si>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</si>
  <si>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</si>
  <si>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</si>
  <si>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</si>
  <si>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</si>
  <si>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</si>
  <si>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</si>
  <si>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</si>
  <si>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</si>
  <si>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</si>
  <si>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</si>
  <si>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</si>
  <si>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</si>
  <si>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</si>
  <si>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</si>
  <si>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</si>
  <si>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</si>
  <si>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</si>
  <si>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</si>
  <si>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</si>
  <si>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</si>
  <si>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</si>
  <si>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</si>
  <si>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</si>
  <si>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</si>
  <si>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</si>
  <si>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</si>
  <si>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</si>
  <si>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</si>
  <si>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</si>
  <si>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</si>
  <si>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</si>
  <si>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</si>
  <si>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</si>
  <si>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</si>
  <si>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</si>
  <si>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</si>
  <si>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</si>
  <si>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</si>
  <si>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</si>
  <si>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</si>
  <si>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</si>
  <si>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</si>
  <si>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</si>
  <si>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</si>
  <si>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</si>
  <si>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</si>
  <si>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</si>
  <si>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</si>
  <si>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</si>
  <si>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</si>
  <si>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</si>
  <si>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</si>
  <si>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</si>
  <si>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</si>
  <si>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</si>
  <si>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</si>
  <si>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</si>
  <si>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</si>
  <si>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</si>
  <si>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</si>
  <si>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</si>
  <si>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</si>
  <si>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</si>
  <si>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</si>
  <si>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</si>
  <si>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</si>
  <si>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</si>
  <si>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</si>
  <si>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</si>
  <si>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</si>
  <si>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</si>
  <si>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</si>
  <si>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</si>
  <si>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</si>
  <si>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</si>
  <si>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</si>
  <si>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</si>
  <si>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</si>
  <si>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</si>
  <si>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</si>
  <si>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</si>
  <si>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</si>
  <si>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</si>
  <si>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</si>
  <si>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</si>
  <si>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</si>
  <si>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</si>
  <si>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</si>
  <si>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</si>
  <si>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</si>
  <si>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</si>
  <si>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</si>
  <si>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</si>
  <si>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</si>
  <si>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</si>
  <si>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</si>
  <si>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</si>
  <si>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</si>
  <si>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</si>
  <si>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</si>
  <si>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</si>
  <si>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</si>
  <si>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</si>
  <si>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</si>
  <si>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</si>
  <si>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</si>
  <si>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</si>
  <si>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</si>
  <si>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</si>
  <si>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</si>
  <si>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</si>
  <si>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</si>
  <si>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</si>
  <si>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</si>
  <si>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</si>
  <si>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</si>
  <si>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</si>
  <si>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</si>
  <si>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</si>
  <si>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</si>
  <si>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</si>
  <si>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</si>
  <si>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</si>
  <si>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</si>
  <si>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</si>
  <si>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</si>
  <si>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</si>
  <si>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</si>
  <si>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</si>
  <si>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</si>
  <si>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</si>
  <si>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</si>
  <si>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</si>
  <si>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</si>
  <si>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</si>
  <si>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</si>
  <si>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</si>
  <si>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</si>
  <si>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</si>
  <si>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</si>
  <si>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</si>
  <si>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</si>
  <si>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</si>
  <si>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</si>
  <si>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</si>
  <si>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</si>
  <si>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</si>
  <si>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</si>
  <si>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</si>
  <si>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</si>
  <si>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</si>
  <si>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</si>
  <si>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</si>
  <si>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</si>
  <si>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</si>
  <si>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</si>
  <si>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</si>
  <si>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</si>
  <si>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</si>
  <si>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</si>
  <si>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</si>
  <si>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</si>
  <si>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</si>
  <si>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</si>
  <si>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</si>
  <si>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</si>
  <si>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</si>
  <si>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</si>
  <si>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</si>
  <si>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</si>
  <si>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</si>
  <si>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</si>
  <si>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</si>
  <si>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</si>
  <si>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</si>
  <si>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</si>
  <si>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</si>
  <si>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</si>
  <si>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</si>
  <si>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</si>
  <si>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</si>
  <si>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</si>
  <si>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</si>
  <si>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</si>
  <si>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</si>
  <si>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</si>
  <si>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</si>
  <si>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</si>
  <si>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</si>
  <si>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</si>
  <si>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</si>
  <si>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</si>
  <si>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</si>
  <si>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</si>
  <si>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</si>
  <si>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</si>
  <si>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</si>
  <si>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</si>
  <si>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</si>
  <si>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</si>
  <si>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</si>
  <si>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</si>
  <si>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</si>
  <si>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</si>
  <si>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</si>
  <si>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</si>
  <si>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</si>
  <si>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</si>
  <si>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</si>
  <si>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</si>
  <si>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</si>
  <si>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</si>
  <si>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</si>
  <si>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</si>
  <si>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</si>
  <si>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</si>
  <si>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</si>
  <si>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</si>
  <si>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</si>
  <si>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</si>
  <si>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</si>
  <si>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</si>
  <si>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</si>
  <si>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</si>
  <si>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</si>
  <si>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</si>
  <si>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</si>
  <si>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</si>
  <si>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</si>
  <si>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</si>
  <si>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</si>
  <si>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</si>
  <si>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</si>
  <si>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</si>
  <si>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</si>
  <si>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</si>
  <si>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</si>
  <si>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</si>
  <si>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</si>
  <si>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</si>
  <si>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</si>
  <si>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</si>
  <si>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</si>
  <si>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</si>
  <si>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</si>
  <si>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</si>
  <si>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</si>
  <si>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</si>
  <si>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</si>
  <si>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</si>
  <si>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</si>
  <si>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</si>
  <si>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</si>
  <si>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</si>
  <si>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</si>
  <si>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</si>
  <si>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</si>
  <si>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</si>
  <si>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</si>
  <si>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</si>
  <si>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</si>
  <si>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</si>
  <si>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</si>
  <si>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</si>
  <si>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</si>
  <si>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</si>
  <si>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</si>
  <si>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</si>
  <si>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</si>
  <si>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</si>
  <si>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</si>
  <si>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</si>
  <si>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</si>
  <si>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</si>
  <si>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</si>
  <si>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</si>
  <si>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</si>
  <si>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</si>
  <si>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</si>
  <si>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</si>
  <si>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</si>
  <si>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</si>
  <si>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</si>
  <si>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</si>
  <si>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</si>
  <si>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</si>
  <si>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</si>
  <si>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</si>
  <si>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</si>
  <si>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</si>
  <si>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</si>
  <si>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</si>
  <si>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</si>
  <si>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</si>
  <si>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</si>
  <si>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</si>
  <si>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</si>
  <si>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</si>
  <si>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</si>
  <si>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</si>
  <si>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</si>
  <si>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</si>
  <si>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</si>
  <si>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</si>
  <si>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</si>
  <si>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</si>
  <si>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</si>
  <si>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</si>
  <si>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</si>
  <si>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</si>
  <si>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</si>
  <si>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</si>
  <si>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</si>
  <si>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</si>
  <si>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</si>
  <si>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</si>
  <si>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</si>
  <si>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</si>
  <si>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</si>
  <si>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</si>
  <si>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</si>
  <si>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</si>
  <si>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</si>
  <si>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</si>
  <si>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</si>
  <si>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</si>
  <si>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</si>
  <si>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</si>
  <si>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</si>
  <si>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</si>
  <si>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</si>
  <si>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</si>
  <si>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</si>
  <si>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</si>
  <si>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</si>
  <si>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</si>
  <si>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</si>
  <si>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</si>
  <si>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</si>
  <si>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</si>
  <si>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</si>
  <si>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</si>
  <si>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</si>
  <si>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</si>
  <si>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</si>
  <si>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</si>
  <si>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</si>
  <si>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</si>
  <si>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</si>
  <si>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</si>
  <si>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</si>
  <si>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</si>
  <si>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</si>
  <si>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</si>
  <si>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</si>
  <si>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</si>
  <si>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</si>
  <si>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</si>
  <si>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</si>
  <si>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</si>
  <si>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</si>
  <si>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</si>
  <si>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</si>
  <si>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</si>
  <si>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</si>
  <si>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</si>
  <si>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</si>
  <si>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</si>
  <si>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</si>
  <si>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</si>
  <si>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</si>
  <si>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</si>
  <si>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</si>
  <si>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</si>
  <si>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</si>
  <si>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</si>
  <si>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</si>
  <si>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</si>
  <si>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</si>
  <si>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</si>
  <si>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</si>
  <si>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</si>
  <si>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</si>
  <si>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</si>
  <si>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</si>
  <si>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</si>
  <si>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</si>
  <si>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</si>
  <si>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</si>
  <si>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</si>
  <si>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</si>
  <si>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</si>
  <si>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</si>
  <si>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</si>
  <si>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</si>
  <si>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</si>
  <si>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</si>
  <si>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</si>
  <si>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</si>
  <si>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</si>
  <si>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</si>
  <si>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</si>
  <si>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</si>
  <si>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</si>
  <si>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</si>
  <si>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</si>
  <si>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</si>
  <si>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</si>
  <si>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</si>
  <si>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</si>
  <si>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</si>
  <si>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</si>
  <si>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</si>
  <si>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</si>
  <si>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</si>
  <si>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</si>
  <si>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</si>
  <si>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</si>
  <si>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</si>
  <si>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</si>
  <si>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</si>
  <si>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</si>
  <si>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</si>
  <si>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</si>
  <si>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</si>
  <si>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</si>
  <si>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</si>
  <si>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</si>
  <si>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</si>
  <si>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</si>
  <si>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</si>
  <si>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</si>
  <si>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</si>
  <si>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</si>
  <si>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</si>
  <si>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</si>
  <si>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</si>
  <si>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</si>
  <si>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</si>
  <si>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</si>
  <si>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</si>
  <si>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</si>
  <si>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</si>
  <si>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</si>
  <si>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</si>
  <si>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</si>
  <si>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</si>
  <si>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</si>
  <si>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</si>
  <si>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</si>
  <si>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</si>
  <si>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</si>
  <si>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</si>
  <si>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</si>
  <si>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</si>
  <si>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</si>
  <si>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</si>
  <si>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</si>
  <si>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</si>
  <si>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</si>
  <si>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</si>
  <si>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</si>
  <si>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</si>
  <si>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</si>
  <si>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</si>
  <si>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</si>
  <si>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</si>
  <si>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</si>
  <si>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</si>
  <si>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</si>
  <si>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</si>
  <si>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</si>
  <si>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</si>
  <si>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</si>
  <si>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</si>
  <si>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</si>
  <si>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</si>
  <si>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</si>
  <si>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</si>
  <si>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</si>
  <si>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</si>
  <si>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</si>
  <si>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</si>
  <si>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</si>
  <si>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</si>
  <si>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</si>
  <si>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</si>
  <si>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</si>
  <si>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</si>
  <si>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</si>
  <si>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</si>
  <si>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</si>
  <si>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</si>
  <si>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</si>
  <si>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</si>
  <si>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</si>
  <si>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</si>
  <si>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</si>
  <si>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</si>
  <si>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</si>
  <si>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</si>
  <si>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</si>
  <si>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</si>
  <si>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</si>
  <si>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</si>
  <si>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</si>
  <si>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</si>
  <si>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</si>
  <si>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</si>
  <si>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</si>
  <si>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</si>
  <si>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</si>
  <si>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</si>
  <si>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</si>
  <si>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</si>
  <si>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</si>
  <si>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</si>
  <si>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</si>
  <si>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</si>
  <si>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</si>
  <si>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</si>
  <si>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</si>
  <si>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</si>
  <si>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</si>
  <si>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</si>
  <si>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</si>
  <si>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</si>
  <si>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</si>
  <si>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</si>
  <si>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</si>
  <si>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</si>
  <si>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</si>
  <si>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</si>
  <si>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</si>
  <si>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</si>
  <si>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</si>
  <si>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</si>
  <si>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</si>
  <si>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</si>
  <si>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</si>
  <si>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</si>
  <si>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</si>
  <si>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</si>
  <si>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</si>
  <si>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</si>
  <si>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</si>
  <si>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</si>
  <si>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</si>
  <si>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</si>
  <si>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</si>
  <si>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</si>
  <si>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</si>
  <si>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</si>
  <si>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</si>
  <si>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</si>
  <si>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</si>
  <si>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</si>
  <si>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</si>
  <si>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</si>
  <si>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</si>
  <si>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</si>
  <si>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</si>
  <si>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</si>
  <si>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</si>
  <si>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</si>
  <si>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</si>
  <si>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</si>
  <si>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</si>
  <si>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</si>
  <si>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</si>
  <si>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</si>
  <si>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</si>
  <si>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</si>
  <si>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</si>
  <si>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</si>
  <si>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</si>
  <si>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</si>
  <si>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</si>
  <si>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</si>
  <si>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</si>
  <si>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</si>
  <si>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</si>
  <si>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</si>
  <si>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</si>
  <si>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</si>
  <si>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</si>
  <si>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</si>
  <si>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</si>
  <si>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</si>
  <si>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</si>
  <si>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</si>
  <si>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</si>
  <si>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</si>
  <si>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</si>
  <si>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</si>
  <si>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</si>
  <si>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</si>
  <si>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</si>
  <si>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</si>
  <si>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</si>
  <si>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</si>
  <si>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</si>
  <si>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</si>
  <si>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</si>
  <si>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</si>
  <si>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</si>
  <si>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</si>
  <si>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</si>
  <si>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</si>
  <si>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</si>
  <si>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</si>
  <si>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</si>
  <si>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</si>
  <si>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</si>
  <si>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</si>
  <si>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</si>
  <si>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</si>
  <si>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</si>
  <si>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</si>
  <si>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</si>
  <si>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</si>
  <si>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</si>
  <si>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</si>
  <si>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</si>
  <si>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</si>
  <si>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</si>
  <si>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</si>
  <si>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</si>
  <si>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</si>
  <si>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</si>
  <si>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</si>
  <si>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</si>
  <si>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</si>
  <si>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</si>
  <si>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</si>
  <si>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</si>
  <si>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</si>
  <si>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</si>
  <si>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</si>
  <si>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</si>
  <si>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</si>
  <si>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</si>
  <si>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</si>
  <si>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</si>
  <si>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</si>
  <si>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</si>
  <si>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</si>
  <si>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</si>
  <si>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</si>
  <si>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</si>
  <si>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</si>
  <si>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</si>
  <si>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</si>
  <si>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</si>
  <si>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</si>
  <si>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</si>
  <si>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</si>
  <si>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</si>
  <si>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</si>
  <si>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</si>
  <si>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</si>
  <si>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</si>
  <si>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</si>
  <si>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</si>
  <si>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</si>
  <si>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</si>
  <si>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</si>
  <si>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</si>
  <si>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</si>
  <si>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</si>
  <si>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</si>
  <si>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</si>
  <si>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</si>
  <si>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</si>
  <si>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</si>
  <si>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</si>
  <si>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</si>
  <si>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</si>
  <si>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</si>
  <si>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</si>
  <si>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</si>
  <si>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</si>
  <si>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</si>
  <si>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</si>
  <si>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</si>
  <si>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</si>
  <si>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</si>
  <si>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</si>
  <si>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</si>
  <si>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</si>
  <si>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</si>
  <si>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</si>
  <si>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</si>
  <si>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</si>
  <si>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</si>
  <si>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</si>
  <si>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</si>
  <si>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</si>
  <si>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</si>
  <si>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</si>
  <si>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</si>
  <si>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</si>
  <si>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</si>
  <si>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</si>
  <si>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</si>
  <si>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</si>
  <si>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</si>
  <si>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</si>
  <si>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</si>
  <si>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</si>
  <si>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</si>
  <si>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</si>
  <si>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</si>
  <si>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</si>
  <si>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</si>
  <si>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</si>
  <si>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</si>
  <si>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</si>
  <si>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</si>
  <si>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</si>
  <si>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</si>
  <si>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</si>
  <si>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</si>
  <si>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</si>
  <si>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</si>
  <si>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</si>
  <si>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</si>
  <si>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</si>
  <si>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</si>
  <si>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</si>
  <si>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</si>
  <si>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</si>
  <si>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</si>
  <si>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</si>
  <si>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</si>
  <si>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</si>
  <si>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</si>
  <si>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</si>
  <si>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</si>
  <si>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</si>
  <si>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</si>
  <si>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</si>
  <si>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</si>
  <si>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</si>
  <si>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</si>
  <si>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</si>
  <si>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</si>
  <si>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</si>
  <si>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</si>
  <si>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</si>
  <si>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</si>
  <si>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</si>
  <si>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</si>
  <si>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</si>
  <si>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</si>
  <si>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</si>
  <si>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</si>
  <si>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</si>
  <si>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</si>
  <si>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</si>
  <si>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</si>
  <si>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</si>
  <si>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</si>
  <si>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</si>
  <si>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</si>
  <si>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</si>
  <si>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</si>
  <si>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</si>
  <si>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</si>
  <si>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</si>
  <si>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</si>
  <si>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</si>
  <si>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</si>
  <si>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</si>
  <si>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</si>
  <si>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</si>
  <si>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</si>
  <si>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</si>
  <si>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</si>
  <si>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</si>
  <si>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</si>
  <si>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</si>
  <si>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</si>
  <si>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</si>
  <si>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</si>
  <si>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</si>
  <si>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</si>
  <si>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</si>
  <si>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</si>
  <si>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</si>
  <si>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</si>
  <si>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</si>
  <si>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</si>
  <si>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</si>
  <si>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</si>
  <si>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</si>
  <si>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</si>
  <si>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</si>
  <si>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</si>
  <si>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</si>
  <si>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</si>
  <si>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</si>
  <si>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</si>
  <si>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</si>
  <si>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</si>
  <si>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</si>
  <si>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</si>
  <si>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</si>
  <si>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</si>
  <si>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</si>
  <si>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</si>
  <si>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</si>
  <si>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</si>
  <si>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</si>
  <si>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</si>
  <si>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</si>
  <si>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</si>
  <si>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</si>
  <si>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</si>
  <si>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</si>
  <si>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</si>
  <si>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</si>
  <si>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</si>
  <si>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</si>
  <si>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</si>
  <si>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</si>
  <si>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</si>
  <si>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</si>
  <si>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</si>
  <si>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</si>
  <si>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</si>
  <si>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</si>
  <si>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</si>
  <si>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</si>
  <si>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</si>
  <si>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</si>
  <si>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</si>
  <si>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</si>
  <si>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</si>
  <si>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</si>
  <si>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</si>
  <si>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</si>
  <si>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</si>
  <si>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</si>
  <si>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</si>
  <si>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</si>
  <si>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</si>
  <si>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</si>
  <si>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</si>
  <si>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</si>
  <si>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</si>
  <si>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</si>
  <si>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</si>
  <si>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</si>
  <si>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</si>
  <si>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</si>
  <si>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</si>
  <si>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</si>
  <si>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</si>
  <si>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</si>
  <si>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</si>
  <si>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</si>
  <si>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</si>
  <si>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</si>
  <si>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</si>
  <si>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</si>
  <si>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</si>
  <si>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</si>
  <si>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</si>
  <si>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</si>
  <si>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</si>
  <si>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</si>
  <si>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</si>
  <si>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</si>
  <si>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</si>
  <si>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</si>
  <si>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</si>
  <si>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</si>
  <si>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</si>
  <si>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</si>
  <si>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</si>
  <si>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</si>
  <si>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</si>
  <si>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</si>
  <si>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</si>
  <si>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</si>
  <si>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</si>
  <si>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</si>
  <si>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</si>
  <si>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</si>
  <si>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</si>
  <si>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</si>
  <si>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</si>
  <si>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</si>
  <si>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</si>
  <si>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</si>
  <si>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</si>
  <si>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</si>
  <si>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</si>
  <si>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</si>
  <si>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</si>
  <si>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</si>
  <si>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</si>
  <si>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</si>
  <si>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</si>
  <si>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</si>
  <si>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</si>
  <si>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</si>
  <si>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</si>
  <si>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</si>
  <si>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</si>
  <si>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</si>
  <si>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</si>
  <si>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</si>
  <si>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</si>
  <si>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</si>
  <si>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</si>
  <si>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</si>
  <si>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</si>
  <si>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</si>
  <si>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</si>
  <si>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</si>
  <si>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</si>
  <si>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</si>
  <si>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</si>
  <si>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</si>
  <si>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</si>
  <si>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</si>
  <si>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</si>
  <si>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</si>
  <si>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</si>
  <si>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</si>
  <si>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</si>
  <si>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</si>
  <si>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</si>
  <si>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</si>
  <si>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</si>
  <si>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</si>
  <si>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</si>
  <si>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</si>
  <si>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</si>
  <si>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</si>
  <si>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</si>
  <si>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</si>
  <si>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</si>
  <si>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</si>
  <si>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</si>
  <si>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</si>
  <si>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</si>
  <si>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</si>
  <si>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</si>
  <si>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</si>
  <si>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</si>
  <si>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</si>
  <si>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</si>
  <si>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</si>
  <si>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</si>
  <si>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</si>
  <si>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</si>
  <si>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</si>
  <si>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</si>
  <si>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</si>
  <si>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</si>
  <si>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</si>
  <si>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</si>
  <si>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</si>
  <si>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</si>
  <si>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</si>
  <si>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</si>
  <si>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</si>
  <si>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</si>
  <si>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</si>
  <si>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</si>
  <si>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</si>
  <si>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</si>
  <si>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</si>
  <si>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</si>
  <si>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</si>
  <si>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</si>
  <si>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</si>
  <si>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</si>
  <si>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</si>
  <si>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</si>
  <si>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</si>
  <si>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</si>
  <si>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</si>
  <si>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</si>
  <si>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</si>
  <si>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</si>
  <si>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</si>
  <si>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</si>
  <si>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</si>
  <si>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</si>
  <si>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</si>
  <si>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</si>
  <si>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</si>
  <si>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</si>
  <si>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</si>
  <si>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</si>
  <si>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</si>
  <si>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</si>
  <si>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</si>
  <si>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</si>
  <si>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</si>
  <si>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</si>
  <si>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</si>
  <si>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</si>
  <si>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</si>
  <si>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</si>
  <si>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</si>
  <si>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</si>
  <si>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</si>
  <si>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</si>
  <si>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</si>
  <si>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</si>
  <si>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</si>
  <si>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</si>
  <si>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</si>
  <si>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</si>
  <si>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</si>
  <si>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</si>
  <si>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</si>
  <si>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</si>
  <si>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</si>
  <si>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</si>
  <si>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</si>
  <si>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</si>
  <si>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</si>
  <si>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</si>
  <si>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</si>
  <si>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</si>
  <si>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</si>
  <si>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</si>
  <si>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</si>
  <si>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</si>
  <si>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</si>
  <si>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</si>
  <si>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</si>
  <si>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</si>
  <si>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</si>
  <si>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</si>
  <si>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</si>
  <si>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</si>
  <si>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</si>
  <si>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</si>
  <si>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</si>
  <si>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</si>
  <si>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</si>
  <si>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</si>
  <si>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</si>
  <si>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</si>
  <si>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</si>
  <si>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</si>
  <si>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</si>
  <si>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</si>
  <si>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</si>
  <si>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</si>
  <si>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</si>
  <si>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</si>
  <si>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</si>
  <si>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</si>
  <si>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</si>
  <si>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</si>
  <si>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</si>
  <si>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</si>
  <si>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</si>
  <si>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</si>
  <si>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</si>
  <si>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</si>
  <si>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</si>
  <si>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</si>
  <si>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</si>
  <si>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</si>
  <si>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</si>
  <si>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</si>
  <si>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</si>
  <si>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</si>
  <si>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</si>
  <si>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</si>
  <si>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</si>
  <si>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</si>
  <si>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</si>
  <si>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</si>
  <si>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</si>
  <si>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</si>
  <si>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</si>
  <si>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</si>
  <si>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</si>
  <si>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</si>
  <si>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</si>
  <si>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</si>
  <si>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</si>
  <si>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</si>
  <si>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</si>
  <si>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</si>
  <si>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</si>
  <si>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</si>
  <si>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</si>
  <si>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</si>
  <si>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</si>
  <si>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</si>
  <si>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</si>
  <si>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</si>
  <si>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</si>
  <si>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</si>
  <si>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</si>
  <si>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</si>
  <si>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</si>
  <si>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</si>
  <si>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</si>
  <si>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</si>
  <si>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</si>
  <si>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</si>
  <si>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</si>
  <si>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</si>
  <si>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</si>
  <si>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</si>
  <si>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</si>
  <si>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</si>
  <si>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</si>
  <si>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</si>
  <si>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</si>
  <si>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</si>
  <si>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</si>
  <si>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</si>
  <si>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</si>
  <si>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</si>
  <si>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</si>
  <si>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</si>
  <si>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</si>
  <si>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</si>
  <si>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</si>
  <si>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</si>
  <si>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</si>
  <si>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</si>
  <si>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</si>
  <si>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</si>
  <si>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</si>
  <si>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</si>
  <si>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</si>
  <si>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</si>
  <si>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</si>
  <si>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</si>
  <si>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</si>
  <si>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</si>
  <si>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</si>
  <si>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</si>
  <si>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</si>
  <si>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</si>
  <si>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</si>
  <si>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</si>
  <si>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</si>
  <si>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</si>
  <si>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</si>
  <si>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</si>
  <si>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</si>
  <si>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</si>
  <si>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</si>
  <si>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</si>
  <si>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</si>
  <si>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</si>
  <si>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</si>
  <si>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</si>
  <si>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</si>
  <si>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</si>
  <si>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</si>
  <si>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</si>
  <si>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</si>
  <si>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</si>
  <si>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</si>
  <si>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</si>
  <si>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</si>
  <si>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</si>
  <si>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</si>
  <si>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</si>
  <si>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</si>
  <si>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</si>
  <si>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</si>
  <si>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</si>
  <si>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</si>
  <si>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</si>
  <si>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</si>
  <si>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</si>
  <si>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</si>
  <si>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</si>
  <si>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</si>
  <si>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</si>
  <si>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</si>
  <si>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</si>
  <si>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</si>
  <si>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</si>
  <si>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</si>
  <si>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</si>
  <si>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</si>
  <si>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</si>
  <si>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</si>
  <si>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</si>
  <si>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</si>
  <si>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</si>
  <si>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</si>
  <si>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</si>
  <si>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</si>
  <si>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</si>
  <si>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</si>
  <si>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</si>
  <si>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</si>
  <si>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</si>
  <si>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</si>
  <si>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</si>
  <si>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</si>
  <si>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</si>
  <si>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</si>
  <si>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</si>
  <si>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</si>
  <si>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</si>
  <si>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</si>
  <si>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</si>
  <si>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</si>
  <si>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</si>
  <si>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</si>
  <si>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</si>
  <si>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</si>
  <si>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</si>
  <si>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</si>
  <si>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</si>
  <si>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</si>
  <si>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</si>
  <si>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</si>
  <si>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</si>
  <si>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</si>
  <si>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</si>
  <si>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</si>
  <si>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</si>
  <si>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</si>
  <si>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</si>
  <si>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</si>
  <si>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</si>
  <si>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</si>
  <si>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</si>
  <si>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</si>
  <si>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</si>
  <si>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</si>
  <si>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</si>
  <si>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</si>
  <si>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</si>
  <si>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</si>
  <si>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</si>
  <si>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</si>
  <si>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</si>
  <si>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</si>
  <si>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</si>
  <si>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</si>
  <si>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</si>
  <si>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</si>
  <si>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</si>
  <si>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</si>
  <si>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</si>
  <si>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</si>
  <si>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</si>
  <si>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</si>
  <si>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</si>
  <si>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</si>
  <si>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</si>
  <si>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</si>
  <si>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</si>
  <si>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</si>
  <si>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</si>
  <si>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</si>
  <si>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</si>
  <si>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</si>
  <si>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</si>
  <si>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</si>
  <si>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</si>
  <si>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</si>
  <si>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</si>
  <si>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</si>
  <si>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</si>
  <si>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</si>
  <si>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</si>
  <si>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</si>
  <si>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</si>
  <si>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</si>
  <si>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</si>
  <si>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</si>
  <si>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</si>
  <si>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</si>
  <si>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</si>
  <si>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</si>
  <si>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</si>
  <si>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</si>
  <si>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</si>
  <si>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</si>
  <si>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</si>
  <si>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</si>
  <si>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</si>
  <si>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</si>
  <si>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</si>
  <si>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</si>
  <si>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</si>
  <si>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</si>
  <si>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</si>
  <si>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</si>
  <si>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</si>
  <si>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</si>
  <si>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</si>
  <si>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</si>
  <si>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</si>
  <si>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</si>
  <si>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</si>
  <si>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</si>
  <si>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</si>
  <si>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</si>
  <si>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</si>
  <si>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</si>
  <si>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</si>
  <si>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</si>
  <si>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</si>
  <si>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</si>
  <si>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</si>
  <si>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</si>
  <si>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</si>
  <si>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</si>
  <si>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</si>
  <si>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</si>
  <si>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</si>
  <si>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</si>
  <si>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</si>
  <si>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</si>
  <si>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</si>
  <si>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</si>
  <si>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</si>
  <si>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</si>
  <si>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</si>
  <si>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</si>
  <si>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</si>
  <si>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</si>
  <si>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</si>
  <si>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</si>
  <si>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</si>
  <si>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</si>
  <si>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</si>
  <si>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</si>
  <si>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</si>
  <si>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</si>
  <si>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</si>
  <si>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</si>
  <si>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</si>
  <si>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</si>
  <si>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</si>
  <si>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</si>
  <si>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</si>
  <si>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</si>
  <si>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</si>
  <si>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</si>
  <si>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</si>
  <si>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</si>
  <si>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</si>
  <si>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</si>
  <si>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</si>
  <si>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</si>
  <si>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</si>
  <si>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</si>
  <si>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</si>
  <si>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</si>
  <si>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</si>
  <si>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</si>
  <si>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</si>
  <si>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</si>
  <si>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</si>
  <si>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</si>
  <si>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</si>
  <si>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</si>
  <si>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</si>
  <si>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</si>
  <si>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</si>
  <si>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</si>
  <si>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</si>
  <si>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</si>
  <si>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</si>
  <si>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</si>
  <si>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</si>
  <si>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</si>
  <si>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</si>
  <si>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</si>
  <si>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</si>
  <si>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</si>
  <si>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</si>
  <si>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</si>
  <si>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</si>
  <si>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</si>
  <si>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</si>
  <si>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</si>
  <si>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</si>
  <si>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</si>
  <si>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</si>
  <si>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</si>
  <si>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</si>
  <si>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</si>
  <si>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</si>
  <si>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</si>
  <si>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</si>
  <si>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</si>
  <si>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</si>
  <si>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</si>
  <si>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</si>
  <si>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</si>
  <si>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</si>
  <si>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</si>
  <si>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</si>
  <si>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</si>
  <si>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</si>
  <si>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</si>
  <si>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</si>
  <si>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</si>
  <si>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</si>
  <si>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</si>
  <si>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</si>
  <si>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</si>
  <si>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</si>
  <si>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</si>
  <si>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</si>
  <si>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</si>
  <si>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</si>
  <si>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</si>
  <si>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</si>
  <si>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</si>
  <si>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</si>
  <si>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</si>
  <si>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</si>
  <si>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</si>
  <si>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</si>
  <si>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</si>
  <si>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</si>
  <si>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</si>
  <si>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</si>
  <si>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</si>
  <si>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</si>
  <si>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</si>
  <si>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</si>
  <si>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</si>
  <si>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</si>
  <si>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</si>
  <si>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</si>
  <si>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</si>
  <si>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</si>
  <si>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</si>
  <si>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</si>
  <si>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</si>
  <si>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</si>
  <si>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</si>
  <si>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</si>
  <si>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</si>
  <si>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</si>
  <si>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</si>
  <si>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</si>
  <si>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</si>
  <si>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</si>
  <si>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</si>
  <si>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</si>
  <si>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</si>
  <si>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</si>
  <si>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</si>
  <si>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</si>
  <si>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</si>
  <si>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</si>
  <si>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</si>
  <si>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</si>
  <si>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</si>
  <si>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</si>
  <si>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</si>
  <si>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</si>
  <si>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</si>
  <si>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</si>
  <si>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</si>
  <si>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</si>
  <si>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</si>
  <si>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</si>
  <si>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</si>
  <si>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</si>
  <si>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</si>
  <si>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</si>
  <si>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</si>
  <si>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</si>
  <si>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</si>
  <si>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</si>
  <si>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</si>
  <si>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</si>
  <si>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</si>
  <si>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</si>
  <si>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</si>
  <si>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</si>
  <si>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</si>
  <si>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</si>
  <si>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</si>
  <si>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</si>
  <si>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</si>
  <si>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</si>
  <si>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</si>
  <si>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</si>
  <si>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</si>
  <si>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</si>
  <si>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</si>
  <si>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</si>
  <si>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</si>
  <si>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</si>
  <si>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</si>
  <si>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</si>
  <si>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</si>
  <si>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</si>
  <si>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</si>
  <si>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</si>
  <si>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</si>
  <si>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</si>
  <si>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</si>
  <si>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</si>
  <si>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</si>
  <si>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</si>
  <si>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</si>
  <si>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</si>
  <si>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</si>
  <si>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</si>
  <si>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</si>
  <si>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</si>
  <si>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</si>
  <si>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</si>
  <si>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</si>
  <si>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</si>
  <si>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</si>
  <si>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</si>
  <si>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</si>
  <si>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</si>
  <si>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</si>
  <si>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</si>
  <si>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</si>
  <si>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</si>
  <si>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</si>
  <si>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</si>
  <si>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</si>
  <si>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</si>
  <si>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</si>
  <si>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</si>
  <si>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</si>
  <si>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</si>
  <si>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</si>
  <si>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</si>
  <si>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</si>
  <si>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</si>
  <si>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</si>
  <si>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</si>
  <si>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</si>
  <si>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</si>
  <si>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</si>
  <si>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</si>
  <si>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</si>
  <si>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</si>
  <si>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</si>
  <si>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</si>
  <si>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</si>
  <si>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</si>
  <si>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</si>
  <si>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</si>
  <si>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</si>
  <si>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</si>
  <si>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</si>
  <si>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</si>
  <si>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</si>
  <si>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</si>
  <si>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</si>
  <si>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</si>
  <si>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</si>
  <si>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</si>
  <si>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</si>
  <si>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</si>
  <si>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</si>
  <si>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</si>
  <si>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</si>
  <si>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</si>
  <si>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</si>
  <si>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</si>
  <si>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</si>
  <si>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</si>
  <si>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</si>
  <si>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</si>
  <si>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</si>
  <si>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</si>
  <si>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</si>
  <si>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</si>
  <si>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</si>
  <si>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</si>
  <si>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</si>
  <si>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</si>
  <si>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</si>
  <si>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</si>
  <si>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</si>
  <si>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</si>
  <si>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</si>
  <si>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</si>
  <si>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</si>
  <si>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</si>
  <si>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</si>
  <si>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</si>
  <si>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</si>
  <si>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</si>
  <si>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</si>
  <si>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</si>
  <si>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</si>
  <si>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</si>
  <si>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</si>
  <si>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</si>
  <si>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</si>
  <si>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</si>
  <si>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</si>
  <si>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</si>
  <si>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</si>
  <si>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</si>
  <si>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</si>
  <si>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</si>
  <si>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</si>
  <si>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</si>
  <si>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</si>
  <si>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</si>
  <si>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</si>
  <si>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</si>
  <si>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</si>
  <si>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</si>
  <si>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</si>
  <si>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</si>
  <si>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</si>
  <si>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</si>
  <si>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</si>
  <si>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</si>
  <si>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</si>
  <si>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</si>
  <si>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</si>
  <si>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</si>
  <si>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</si>
  <si>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</si>
  <si>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</si>
  <si>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</si>
  <si>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</si>
  <si>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</si>
  <si>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</si>
  <si>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</si>
  <si>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</si>
  <si>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</si>
  <si>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</si>
  <si>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</si>
  <si>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</si>
  <si>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</si>
  <si>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</si>
  <si>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</si>
  <si>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</si>
  <si>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</si>
  <si>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</si>
  <si>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</si>
  <si>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</si>
  <si>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</si>
  <si>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</si>
  <si>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</si>
  <si>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</si>
  <si>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</si>
  <si>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</si>
  <si>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</si>
  <si>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</si>
  <si>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</si>
  <si>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</si>
  <si>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</si>
  <si>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</si>
  <si>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</si>
  <si>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</si>
  <si>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</si>
  <si>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</si>
  <si>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</si>
  <si>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</si>
  <si>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</si>
  <si>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</si>
  <si>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</si>
  <si>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</si>
  <si>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</si>
  <si>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</si>
  <si>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</si>
  <si>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</si>
  <si>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</si>
  <si>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</si>
  <si>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</si>
  <si>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</si>
  <si>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</si>
  <si>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</si>
  <si>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</si>
  <si>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</si>
  <si>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</si>
  <si>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</si>
  <si>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</si>
  <si>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</si>
  <si>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</si>
  <si>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</si>
  <si>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</si>
  <si>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</si>
  <si>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</si>
  <si>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</si>
  <si>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</si>
  <si>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</si>
  <si>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</si>
  <si>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</si>
  <si>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</si>
  <si>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</si>
  <si>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</si>
  <si>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</si>
  <si>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</si>
  <si>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</si>
  <si>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</si>
  <si>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</si>
  <si>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</si>
  <si>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</si>
  <si>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</si>
  <si>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</si>
  <si>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</si>
  <si>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</si>
  <si>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</si>
  <si>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</si>
  <si>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</si>
  <si>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</si>
  <si>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</si>
  <si>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</si>
  <si>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</si>
  <si>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</si>
  <si>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</si>
  <si>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</si>
  <si>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</si>
  <si>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</si>
  <si>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</si>
  <si>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</si>
  <si>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</si>
  <si>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</si>
  <si>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</si>
  <si>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</si>
  <si>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</si>
  <si>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</si>
  <si>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</si>
  <si>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</si>
  <si>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</si>
  <si>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</si>
  <si>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</si>
  <si>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</si>
  <si>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</si>
  <si>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</si>
  <si>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</si>
  <si>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</si>
  <si>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</si>
  <si>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</si>
  <si>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</si>
  <si>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</si>
  <si>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</si>
  <si>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</si>
  <si>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</si>
  <si>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</si>
  <si>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</si>
  <si>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</si>
  <si>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</si>
  <si>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</si>
  <si>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</si>
  <si>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</si>
  <si>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</si>
  <si>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</si>
  <si>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</si>
  <si>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</si>
  <si>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</si>
  <si>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</si>
  <si>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</si>
  <si>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</si>
  <si>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</si>
  <si>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</si>
  <si>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</si>
  <si>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</si>
  <si>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</si>
  <si>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</si>
  <si>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</si>
  <si>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</si>
  <si>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</si>
  <si>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</si>
  <si>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</si>
  <si>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</si>
  <si>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</si>
  <si>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</si>
  <si>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</si>
  <si>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</si>
  <si>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</si>
  <si>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</si>
  <si>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</si>
  <si>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</si>
  <si>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</si>
  <si>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</si>
  <si>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</si>
  <si>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</si>
  <si>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</si>
  <si>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</si>
  <si>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</si>
  <si>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</si>
  <si>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</si>
  <si>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</si>
  <si>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</si>
  <si>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</si>
  <si>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</si>
  <si>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</si>
  <si>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</si>
  <si>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</si>
  <si>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</si>
  <si>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</si>
  <si>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</si>
  <si>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</si>
  <si>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</si>
  <si>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</si>
  <si>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</si>
  <si>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</si>
  <si>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</si>
  <si>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</si>
  <si>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</si>
  <si>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</si>
  <si>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</si>
  <si>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</si>
  <si>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</si>
  <si>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</si>
  <si>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</si>
  <si>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</si>
  <si>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</si>
  <si>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</si>
  <si>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</si>
  <si>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</si>
  <si>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</si>
  <si>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</si>
  <si>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</si>
  <si>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</si>
  <si>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</si>
  <si>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</si>
  <si>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</si>
  <si>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</si>
  <si>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</si>
  <si>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</si>
  <si>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</si>
  <si>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</si>
  <si>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</si>
  <si>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</si>
  <si>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</si>
  <si>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</si>
  <si>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</si>
  <si>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</si>
  <si>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</si>
  <si>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</si>
  <si>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</si>
  <si>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</si>
  <si>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</si>
  <si>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</si>
  <si>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</si>
  <si>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</si>
  <si>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</si>
  <si>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</si>
  <si>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</si>
  <si>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</si>
  <si>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</si>
  <si>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</si>
  <si>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</si>
  <si>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</si>
  <si>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</si>
  <si>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</si>
  <si>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</si>
  <si>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</si>
  <si>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</si>
  <si>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</si>
  <si>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</si>
  <si>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</si>
  <si>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</si>
  <si>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</si>
  <si>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</si>
  <si>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</si>
  <si>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</si>
  <si>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</si>
  <si>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</si>
  <si>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</si>
  <si>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</si>
  <si>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</si>
  <si>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</si>
  <si>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</si>
  <si>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</si>
  <si>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</si>
  <si>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</si>
  <si>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</si>
  <si>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</si>
  <si>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</si>
  <si>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</si>
  <si>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</si>
  <si>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</si>
  <si>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</si>
  <si>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</si>
  <si>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</si>
  <si>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</si>
  <si>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</si>
  <si>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</si>
  <si>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</si>
  <si>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</si>
  <si>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</si>
  <si>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</si>
  <si>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</si>
  <si>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</si>
  <si>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</si>
  <si>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</si>
  <si>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</si>
  <si>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</si>
  <si>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</si>
  <si>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</si>
  <si>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</si>
  <si>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</si>
  <si>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</si>
  <si>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</si>
  <si>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</si>
  <si>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</si>
  <si>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</si>
  <si>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</si>
  <si>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</si>
  <si>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</si>
  <si>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</si>
  <si>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</si>
  <si>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</si>
  <si>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</si>
  <si>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</si>
  <si>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</si>
  <si>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</si>
  <si>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</si>
  <si>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</si>
  <si>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</si>
  <si>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</si>
  <si>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</si>
  <si>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</si>
  <si>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</si>
  <si>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</si>
  <si>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</si>
  <si>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</si>
  <si>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</si>
  <si>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</si>
  <si>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</si>
  <si>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</si>
  <si>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</si>
  <si>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</si>
  <si>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</si>
  <si>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</si>
  <si>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</si>
  <si>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</si>
  <si>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</si>
  <si>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</si>
  <si>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</si>
  <si>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</si>
  <si>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</si>
  <si>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</si>
  <si>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</si>
  <si>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</si>
  <si>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</si>
  <si>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</si>
  <si>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</si>
  <si>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</si>
  <si>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</si>
  <si>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</si>
  <si>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</si>
  <si>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</si>
  <si>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</si>
  <si>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</si>
  <si>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</si>
  <si>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</si>
  <si>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</si>
  <si>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</si>
  <si>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</si>
  <si>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</si>
  <si>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</si>
  <si>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</si>
  <si>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</si>
  <si>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</si>
  <si>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</si>
  <si>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</si>
  <si>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</si>
  <si>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</si>
  <si>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</si>
  <si>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</si>
  <si>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</si>
  <si>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</si>
  <si>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</si>
  <si>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</si>
  <si>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</si>
  <si>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</si>
  <si>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</si>
  <si>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</si>
  <si>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</si>
  <si>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</si>
  <si>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</si>
  <si>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</si>
  <si>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</si>
  <si>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</si>
  <si>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</si>
  <si>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</si>
  <si>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</si>
  <si>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</si>
  <si>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</si>
  <si>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</si>
  <si>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</si>
  <si>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</si>
  <si>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</si>
  <si>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</si>
  <si>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</si>
  <si>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</si>
  <si>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</si>
  <si>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</si>
  <si>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</si>
  <si>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</si>
  <si>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</si>
  <si>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</si>
  <si>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</si>
  <si>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</si>
  <si>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</si>
  <si>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</si>
  <si>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</si>
  <si>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</si>
  <si>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</si>
  <si>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</si>
  <si>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</si>
  <si>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</si>
  <si>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</si>
  <si>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</si>
  <si>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</si>
  <si>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</si>
  <si>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</si>
  <si>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</si>
  <si>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</si>
  <si>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</si>
  <si>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</si>
  <si>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</si>
  <si>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</si>
  <si>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</si>
  <si>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</si>
  <si>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</si>
  <si>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</si>
  <si>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</si>
  <si>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</si>
  <si>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</si>
  <si>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</si>
  <si>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</si>
  <si>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</si>
  <si>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</si>
  <si>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</si>
  <si>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</si>
  <si>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</si>
  <si>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</si>
  <si>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</si>
  <si>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</si>
  <si>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</si>
  <si>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</si>
  <si>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</si>
  <si>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</si>
  <si>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</si>
  <si>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</si>
  <si>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</si>
  <si>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</si>
  <si>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</si>
  <si>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</si>
  <si>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</si>
  <si>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</si>
  <si>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</si>
  <si>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</si>
  <si>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</si>
  <si>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</si>
  <si>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</si>
  <si>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</si>
  <si>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</si>
  <si>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</si>
  <si>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</si>
  <si>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</si>
  <si>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</si>
  <si>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</si>
  <si>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</si>
  <si>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</si>
  <si>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</si>
  <si>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</si>
  <si>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</si>
  <si>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</si>
  <si>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</si>
  <si>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</si>
  <si>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</si>
  <si>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</si>
  <si>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</si>
  <si>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</si>
  <si>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</si>
  <si>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</si>
  <si>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</si>
  <si>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</si>
  <si>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</si>
  <si>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</si>
  <si>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</si>
  <si>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</si>
  <si>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</si>
  <si>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</si>
  <si>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</si>
  <si>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</si>
  <si>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</si>
  <si>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</si>
  <si>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</si>
  <si>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</si>
  <si>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</si>
  <si>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</si>
  <si>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</si>
  <si>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</si>
  <si>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</si>
  <si>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</si>
  <si>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</si>
  <si>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</si>
  <si>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</si>
  <si>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</si>
  <si>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</si>
  <si>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</si>
  <si>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</si>
  <si>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</si>
  <si>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</si>
  <si>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</si>
  <si>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</si>
  <si>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</si>
  <si>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</si>
  <si>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</si>
  <si>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</si>
  <si>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</si>
  <si>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</si>
  <si>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</si>
  <si>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</si>
  <si>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</si>
  <si>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</si>
  <si>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</si>
  <si>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</si>
  <si>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</si>
  <si>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</si>
  <si>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</si>
  <si>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</si>
  <si>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</si>
  <si>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</si>
  <si>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</si>
  <si>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</si>
  <si>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</si>
  <si>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</si>
  <si>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</si>
  <si>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</si>
  <si>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</si>
  <si>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</si>
  <si>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</si>
  <si>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</si>
  <si>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</si>
  <si>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</si>
  <si>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</si>
  <si>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</si>
  <si>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</si>
  <si>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</si>
  <si>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</si>
  <si>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</si>
  <si>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</si>
  <si>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</si>
  <si>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</si>
  <si>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</si>
  <si>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</si>
  <si>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</si>
  <si>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</si>
  <si>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</si>
  <si>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</si>
  <si>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</si>
  <si>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</si>
  <si>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</si>
  <si>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</si>
  <si>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</si>
  <si>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</si>
  <si>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</si>
  <si>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</si>
  <si>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</si>
  <si>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</si>
  <si>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</si>
  <si>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</si>
  <si>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</si>
  <si>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</si>
  <si>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</si>
  <si>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</si>
  <si>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</si>
  <si>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</si>
  <si>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</si>
  <si>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</si>
  <si>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</si>
  <si>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</si>
  <si>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</si>
  <si>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</si>
  <si>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</si>
  <si>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</si>
  <si>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</si>
  <si>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</si>
  <si>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</si>
  <si>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</si>
  <si>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</si>
  <si>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</si>
  <si>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</si>
  <si>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</si>
  <si>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</si>
  <si>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</si>
  <si>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</si>
  <si>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</si>
  <si>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</si>
  <si>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</si>
  <si>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</si>
  <si>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</si>
  <si>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</si>
  <si>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</si>
  <si>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</si>
  <si>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</si>
  <si>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</si>
  <si>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</si>
  <si>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</si>
  <si>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</si>
  <si>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</si>
  <si>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</si>
  <si>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</si>
  <si>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</si>
  <si>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</si>
  <si>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</si>
  <si>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</si>
  <si>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</si>
  <si>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</si>
  <si>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</si>
  <si>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</si>
  <si>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</si>
  <si>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</si>
  <si>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</si>
  <si>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</si>
  <si>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</si>
  <si>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</si>
  <si>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</si>
  <si>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</si>
  <si>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</si>
  <si>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</si>
  <si>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</si>
  <si>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</si>
  <si>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</si>
  <si>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</si>
  <si>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</si>
  <si>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</si>
  <si>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</si>
  <si>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</si>
  <si>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</si>
  <si>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</si>
  <si>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</si>
  <si>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</si>
  <si>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</si>
  <si>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</si>
  <si>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</si>
  <si>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</si>
  <si>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</si>
  <si>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</si>
  <si>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</si>
  <si>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</si>
  <si>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</si>
  <si>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</si>
  <si>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</si>
  <si>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</si>
  <si>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</si>
  <si>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</si>
  <si>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</si>
  <si>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</si>
  <si>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</si>
  <si>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</si>
  <si>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</si>
  <si>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</si>
  <si>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</si>
  <si>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</si>
  <si>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</si>
  <si>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</si>
  <si>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</si>
  <si>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</si>
  <si>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</si>
  <si>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</si>
  <si>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</si>
  <si>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</si>
  <si>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</si>
  <si>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</si>
  <si>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</si>
  <si>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</si>
  <si>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</si>
  <si>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</si>
  <si>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</si>
  <si>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</si>
  <si>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</si>
  <si>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</si>
  <si>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</si>
  <si>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</si>
  <si>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</si>
  <si>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</si>
  <si>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</si>
  <si>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</si>
  <si>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</si>
  <si>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</si>
  <si>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</si>
  <si>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</si>
  <si>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</si>
  <si>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</si>
  <si>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</si>
  <si>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</si>
  <si>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</si>
  <si>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</si>
  <si>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</si>
  <si>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</si>
  <si>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</si>
  <si>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</si>
  <si>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</si>
  <si>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</si>
  <si>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</si>
  <si>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</si>
  <si>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</si>
  <si>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</si>
  <si>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</si>
  <si>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</si>
  <si>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</si>
  <si>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</si>
  <si>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</si>
  <si>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</si>
  <si>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</si>
  <si>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</si>
  <si>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</si>
  <si>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</si>
  <si>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</si>
  <si>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</si>
  <si>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</si>
  <si>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</si>
  <si>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</si>
  <si>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</si>
  <si>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</si>
  <si>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</si>
  <si>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</si>
  <si>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</si>
  <si>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</si>
  <si>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</si>
  <si>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</si>
  <si>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</si>
  <si>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</si>
  <si>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</si>
  <si>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</si>
  <si>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</si>
  <si>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</si>
  <si>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</si>
  <si>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</si>
  <si>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</si>
  <si>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</si>
  <si>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</si>
  <si>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</si>
  <si>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</si>
  <si>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</si>
  <si>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</si>
  <si>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</si>
  <si>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</si>
  <si>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</si>
  <si>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</si>
  <si>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</si>
  <si>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</si>
  <si>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</si>
  <si>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</si>
  <si>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</si>
  <si>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</si>
  <si>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</si>
  <si>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</si>
  <si>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</si>
  <si>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</si>
  <si>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</si>
  <si>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</si>
  <si>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</si>
  <si>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</si>
  <si>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</si>
  <si>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</si>
  <si>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</si>
  <si>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</si>
  <si>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</si>
  <si>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</si>
  <si>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</si>
  <si>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</si>
  <si>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</si>
  <si>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</si>
  <si>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</si>
  <si>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</si>
  <si>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</si>
  <si>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</si>
  <si>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</si>
  <si>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</si>
  <si>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</si>
  <si>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</si>
  <si>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</si>
  <si>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</si>
  <si>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</si>
  <si>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</si>
  <si>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</si>
  <si>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</si>
  <si>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</si>
  <si>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</si>
  <si>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</si>
  <si>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</si>
  <si>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</si>
  <si>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</si>
  <si>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</si>
  <si>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</si>
  <si>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</si>
  <si>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</si>
  <si>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</si>
  <si>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</si>
  <si>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</si>
  <si>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</si>
  <si>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</si>
  <si>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</si>
  <si>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</si>
  <si>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</si>
  <si>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</si>
  <si>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</si>
  <si>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</si>
  <si>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</si>
  <si>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</si>
  <si>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</si>
  <si>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</si>
  <si>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</si>
  <si>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</si>
  <si>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</si>
  <si>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</si>
  <si>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</si>
  <si>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</si>
  <si>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</si>
  <si>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</si>
  <si>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</si>
  <si>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</si>
  <si>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</si>
  <si>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</si>
  <si>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</si>
  <si>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</si>
  <si>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</si>
  <si>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</si>
  <si>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</si>
  <si>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</si>
  <si>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</si>
  <si>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</si>
  <si>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</si>
  <si>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</si>
  <si>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</si>
  <si>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</si>
  <si>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</si>
  <si>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</si>
  <si>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</si>
  <si>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</si>
  <si>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</si>
  <si>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</si>
  <si>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</si>
  <si>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</si>
  <si>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</si>
  <si>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</si>
  <si>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</si>
  <si>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</si>
  <si>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</si>
  <si>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</si>
  <si>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</si>
  <si>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</si>
  <si>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</si>
  <si>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</si>
  <si>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</si>
  <si>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</si>
  <si>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</si>
  <si>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</si>
  <si>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</si>
  <si>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</si>
  <si>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</si>
  <si>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</si>
  <si>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</si>
  <si>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</si>
  <si>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</si>
  <si>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</si>
  <si>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</si>
  <si>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</si>
  <si>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</si>
  <si>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</si>
  <si>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</si>
  <si>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</si>
  <si>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</si>
  <si>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</si>
  <si>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</si>
  <si>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</si>
  <si>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</si>
  <si>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</si>
  <si>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</si>
  <si>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</si>
  <si>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</si>
  <si>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</si>
  <si>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</si>
  <si>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</si>
  <si>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</si>
  <si>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</si>
  <si>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</si>
  <si>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</si>
  <si>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</si>
  <si>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</si>
  <si>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</si>
  <si>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</si>
  <si>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</si>
  <si>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</si>
  <si>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</si>
  <si>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</si>
  <si>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</si>
  <si>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</si>
  <si>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</si>
  <si>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</si>
  <si>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</si>
  <si>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</si>
  <si>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</si>
  <si>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</si>
  <si>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</si>
  <si>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</si>
  <si>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</si>
  <si>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</si>
  <si>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</si>
  <si>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</si>
  <si>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</si>
  <si>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</si>
  <si>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</si>
  <si>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</si>
  <si>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</si>
  <si>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</si>
  <si>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</si>
  <si>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</si>
  <si>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</si>
  <si>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</si>
  <si>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</si>
  <si>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</si>
  <si>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</si>
  <si>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</si>
  <si>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</si>
  <si>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</si>
  <si>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</si>
  <si>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</si>
  <si>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</si>
  <si>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</si>
  <si>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</si>
  <si>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</si>
  <si>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</si>
  <si>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</si>
  <si>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</si>
  <si>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</si>
  <si>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</si>
  <si>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</si>
  <si>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</si>
  <si>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</si>
  <si>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</si>
  <si>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</si>
  <si>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</si>
  <si>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</si>
  <si>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</si>
  <si>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</si>
  <si>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</si>
  <si>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</si>
  <si>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</si>
  <si>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</si>
  <si>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</si>
  <si>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</si>
  <si>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</si>
  <si>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</si>
  <si>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</si>
  <si>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</si>
  <si>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</si>
  <si>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</si>
  <si>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</si>
  <si>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</si>
  <si>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</si>
  <si>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</si>
  <si>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</si>
  <si>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</si>
  <si>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</si>
  <si>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</si>
  <si>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</si>
  <si>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</si>
  <si>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</si>
  <si>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</si>
  <si>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</si>
  <si>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</si>
  <si>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</si>
  <si>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</si>
  <si>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</si>
  <si>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</si>
  <si>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</si>
  <si>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</si>
  <si>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</si>
  <si>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</si>
  <si>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</si>
  <si>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</si>
  <si>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</si>
  <si>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</si>
  <si>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</si>
  <si>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</si>
  <si>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</si>
  <si>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</si>
  <si>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</si>
  <si>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</si>
  <si>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</si>
  <si>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</si>
  <si>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</si>
  <si>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</si>
  <si>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</si>
  <si>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</si>
  <si>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</si>
  <si>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</si>
  <si>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</si>
  <si>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</si>
  <si>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</si>
  <si>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</si>
  <si>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</si>
  <si>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</si>
  <si>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</si>
  <si>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</si>
  <si>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</si>
  <si>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</si>
  <si>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</si>
  <si>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</si>
  <si>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</si>
  <si>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</si>
  <si>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</si>
  <si>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</si>
  <si>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</si>
  <si>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</si>
  <si>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</si>
  <si>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</si>
  <si>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</si>
  <si>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</si>
  <si>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</si>
  <si>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</si>
  <si>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</si>
  <si>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</si>
  <si>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</si>
  <si>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</si>
  <si>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</si>
  <si>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</si>
  <si>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</si>
  <si>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</si>
  <si>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</si>
  <si>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</si>
  <si>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</si>
  <si>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</si>
  <si>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</si>
  <si>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</si>
  <si>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</si>
  <si>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</si>
  <si>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</si>
  <si>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</si>
  <si>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</si>
  <si>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</si>
  <si>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</si>
  <si>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</si>
  <si>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</si>
  <si>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</si>
  <si>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</si>
  <si>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</si>
  <si>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</si>
  <si>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</si>
  <si>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</si>
  <si>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</si>
  <si>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</si>
  <si>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</si>
  <si>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</si>
  <si>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</si>
  <si>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</si>
  <si>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</si>
  <si>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</si>
  <si>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</si>
  <si>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</si>
  <si>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</si>
  <si>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</si>
  <si>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</si>
  <si>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</si>
  <si>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</si>
  <si>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</si>
  <si>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</si>
  <si>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</si>
  <si>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</si>
  <si>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</si>
  <si>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</si>
  <si>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</si>
  <si>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</si>
  <si>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</si>
  <si>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</si>
  <si>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</si>
  <si>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</si>
  <si>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</si>
  <si>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</si>
  <si>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</si>
  <si>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</si>
  <si>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</si>
  <si>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</si>
  <si>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</si>
  <si>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</si>
  <si>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</si>
  <si>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</si>
  <si>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</si>
  <si>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</si>
  <si>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</si>
  <si>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</si>
  <si>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</si>
  <si>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</si>
  <si>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</si>
  <si>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</si>
  <si>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</si>
  <si>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</si>
  <si>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</si>
  <si>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</si>
  <si>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</si>
  <si>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</si>
  <si>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</si>
  <si>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</si>
  <si>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</si>
  <si>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</si>
  <si>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</si>
  <si>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</si>
  <si>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</si>
  <si>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</si>
  <si>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</si>
  <si>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</si>
  <si>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</si>
  <si>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</si>
  <si>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</si>
  <si>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</si>
  <si>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</si>
  <si>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</si>
  <si>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</si>
  <si>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</si>
  <si>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</si>
  <si>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</si>
  <si>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</si>
  <si>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</si>
  <si>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</si>
  <si>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</si>
  <si>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</si>
  <si>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</si>
  <si>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</si>
  <si>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</si>
  <si>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</si>
  <si>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</si>
  <si>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</si>
  <si>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</si>
  <si>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</si>
  <si>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</si>
  <si>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</si>
  <si>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</si>
  <si>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</si>
  <si>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</si>
  <si>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</si>
  <si>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</si>
  <si>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</si>
  <si>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</si>
  <si>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</si>
  <si>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</si>
  <si>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</si>
  <si>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</si>
  <si>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</si>
  <si>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</si>
  <si>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</si>
  <si>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</si>
  <si>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</si>
  <si>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</si>
  <si>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</si>
  <si>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</si>
  <si>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</si>
  <si>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</si>
  <si>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</si>
  <si>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</si>
  <si>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</si>
  <si>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</si>
  <si>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</si>
  <si>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</si>
  <si>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</si>
  <si>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</si>
  <si>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</si>
  <si>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</si>
  <si>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</si>
  <si>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</si>
  <si>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</si>
  <si>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</si>
  <si>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</si>
  <si>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</si>
  <si>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</si>
  <si>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</si>
  <si>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</si>
  <si>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</si>
  <si>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</si>
  <si>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</si>
  <si>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</si>
  <si>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</si>
  <si>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</si>
  <si>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</si>
  <si>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</si>
  <si>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</si>
  <si>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</si>
  <si>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</si>
  <si>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</si>
  <si>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</si>
  <si>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</si>
  <si>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</si>
  <si>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</si>
  <si>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</si>
  <si>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</si>
  <si>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</si>
  <si>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</si>
  <si>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</si>
  <si>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</si>
  <si>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</si>
  <si>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</si>
  <si>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</si>
  <si>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</si>
  <si>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</si>
  <si>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</si>
  <si>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</si>
  <si>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</si>
  <si>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</si>
  <si>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</si>
  <si>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</si>
  <si>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</si>
  <si>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</si>
  <si>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</si>
  <si>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</si>
  <si>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</si>
  <si>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</si>
  <si>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</si>
  <si>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</si>
  <si>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</si>
  <si>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</si>
  <si>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</si>
  <si>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</si>
  <si>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</si>
  <si>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</si>
  <si>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</si>
  <si>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</si>
  <si>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</si>
  <si>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</si>
  <si>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</si>
  <si>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</si>
  <si>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</si>
  <si>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</si>
  <si>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</si>
  <si>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</si>
  <si>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</si>
  <si>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</si>
  <si>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</si>
  <si>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</si>
  <si>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</si>
  <si>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</si>
  <si>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</si>
  <si>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</si>
  <si>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</si>
  <si>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</si>
  <si>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</si>
  <si>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</si>
  <si>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</si>
  <si>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</si>
  <si>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</si>
  <si>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</si>
  <si>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</si>
  <si>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</si>
  <si>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</si>
  <si>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</si>
  <si>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</si>
  <si>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</si>
  <si>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</si>
  <si>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</si>
  <si>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</si>
  <si>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</si>
  <si>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</si>
  <si>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</si>
  <si>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</si>
  <si>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</si>
  <si>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</si>
  <si>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</si>
  <si>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</si>
  <si>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</si>
  <si>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</si>
  <si>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</si>
  <si>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</si>
  <si>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</si>
  <si>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</si>
  <si>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</si>
  <si>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</si>
  <si>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</si>
  <si>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</si>
  <si>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</si>
  <si>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</si>
  <si>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</si>
  <si>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</si>
  <si>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</si>
  <si>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</si>
  <si>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</si>
  <si>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</si>
  <si>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</si>
  <si>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</si>
  <si>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</si>
  <si>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</si>
  <si>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</si>
  <si>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</si>
  <si>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</si>
  <si>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</si>
  <si>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</si>
  <si>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</si>
  <si>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</si>
  <si>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</si>
  <si>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</si>
  <si>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</si>
  <si>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</si>
  <si>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</si>
  <si>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</si>
  <si>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</si>
  <si>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</si>
  <si>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</si>
  <si>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</si>
  <si>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</si>
  <si>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</si>
  <si>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</si>
  <si>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</si>
  <si>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</si>
  <si>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</si>
  <si>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</si>
  <si>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</si>
  <si>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</si>
  <si>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</si>
  <si>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</si>
  <si>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</si>
  <si>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</si>
  <si>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</si>
  <si>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</si>
  <si>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</si>
  <si>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</si>
  <si>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</si>
  <si>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</si>
  <si>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</si>
  <si>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</si>
  <si>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</si>
  <si>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</si>
  <si>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</si>
  <si>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</si>
  <si>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</si>
  <si>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</si>
  <si>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</si>
  <si>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</si>
  <si>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</si>
  <si>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</si>
  <si>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</si>
  <si>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</si>
  <si>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</si>
  <si>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</si>
  <si>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</si>
  <si>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</si>
  <si>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</si>
  <si>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</si>
  <si>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</si>
  <si>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</si>
  <si>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</si>
  <si>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</si>
  <si>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</si>
  <si>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</si>
  <si>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</si>
  <si>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</si>
  <si>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</si>
  <si>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</si>
  <si>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</si>
  <si>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</si>
  <si>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</si>
  <si>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</si>
  <si>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</si>
  <si>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</si>
  <si>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</si>
  <si>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</si>
  <si>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</si>
  <si>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</si>
  <si>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</si>
  <si>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</si>
  <si>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</si>
  <si>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</si>
  <si>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</si>
  <si>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</si>
  <si>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</si>
  <si>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</si>
  <si>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</si>
  <si>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</si>
  <si>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</si>
  <si>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</si>
  <si>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</si>
  <si>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</si>
  <si>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</si>
  <si>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</si>
  <si>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</si>
  <si>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</si>
  <si>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</si>
  <si>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</si>
  <si>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</si>
  <si>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</si>
  <si>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</si>
  <si>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</si>
  <si>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</si>
  <si>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</si>
  <si>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</si>
  <si>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</si>
  <si>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</si>
  <si>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</si>
  <si>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</si>
  <si>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</si>
  <si>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</si>
  <si>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</si>
  <si>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</si>
  <si>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</si>
  <si>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</si>
  <si>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</si>
  <si>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</si>
  <si>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</si>
  <si>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</si>
  <si>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</si>
  <si>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</si>
  <si>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</si>
  <si>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</si>
  <si>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</si>
  <si>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</si>
  <si>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</si>
  <si>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</si>
  <si>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</si>
  <si>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</si>
  <si>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</si>
  <si>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</si>
  <si>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</si>
  <si>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</si>
  <si>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</si>
  <si>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</si>
  <si>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</si>
  <si>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</si>
  <si>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</si>
  <si>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</si>
  <si>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</si>
  <si>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</si>
  <si>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</si>
  <si>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</si>
  <si>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</si>
  <si>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</si>
  <si>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</si>
  <si>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</si>
  <si>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</si>
  <si>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</si>
  <si>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</si>
  <si>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</si>
  <si>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</si>
  <si>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</si>
  <si>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</si>
  <si>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</si>
  <si>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</si>
  <si>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</si>
  <si>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</si>
  <si>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</si>
  <si>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</si>
  <si>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</si>
  <si>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</si>
  <si>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</si>
  <si>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</si>
  <si>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</si>
  <si>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</si>
  <si>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</si>
  <si>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</si>
  <si>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</si>
  <si>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</si>
  <si>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</si>
  <si>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</si>
  <si>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</si>
  <si>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</si>
  <si>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</si>
  <si>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</si>
  <si>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</si>
  <si>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</si>
  <si>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</si>
  <si>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</si>
  <si>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</si>
  <si>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</si>
  <si>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</si>
  <si>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</si>
  <si>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</si>
  <si>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</si>
  <si>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</si>
  <si>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</si>
  <si>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</si>
  <si>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</si>
  <si>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</si>
  <si>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</si>
  <si>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</si>
  <si>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</si>
  <si>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</si>
  <si>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</si>
  <si>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</si>
  <si>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</si>
  <si>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</si>
  <si>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</si>
  <si>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</si>
  <si>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</si>
  <si>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</si>
  <si>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</si>
  <si>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</si>
  <si>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</si>
  <si>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</si>
  <si>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</si>
  <si>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</si>
  <si>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</si>
  <si>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</si>
  <si>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</si>
  <si>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</si>
  <si>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</si>
  <si>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</si>
  <si>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</si>
  <si>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</si>
  <si>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</si>
  <si>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</si>
  <si>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</si>
  <si>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</si>
  <si>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</si>
  <si>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</si>
  <si>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</si>
  <si>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</si>
  <si>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</si>
  <si>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</si>
  <si>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</si>
  <si>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</si>
  <si>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</si>
  <si>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</si>
  <si>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</si>
  <si>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</si>
  <si>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</si>
  <si>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</si>
  <si>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</si>
  <si>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</si>
  <si>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</si>
  <si>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</si>
  <si>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</si>
  <si>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</si>
  <si>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</si>
  <si>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</si>
  <si>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</si>
  <si>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</si>
  <si>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</si>
  <si>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</si>
  <si>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</si>
  <si>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</si>
  <si>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</si>
  <si>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</si>
  <si>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</si>
  <si>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</si>
  <si>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</si>
  <si>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</si>
  <si>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</si>
  <si>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</si>
  <si>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</si>
  <si>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</si>
  <si>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</si>
  <si>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</si>
  <si>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</si>
  <si>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</si>
  <si>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</si>
  <si>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</si>
  <si>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</si>
  <si>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</si>
  <si>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</si>
  <si>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</si>
  <si>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</si>
  <si>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</si>
  <si>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</si>
  <si>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</si>
  <si>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</si>
  <si>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</si>
  <si>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</si>
  <si>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</si>
  <si>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</si>
  <si>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</si>
  <si>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</si>
  <si>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</si>
  <si>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</si>
  <si>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</si>
  <si>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</si>
  <si>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</si>
  <si>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</si>
  <si>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</si>
  <si>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</si>
  <si>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</si>
  <si>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</si>
  <si>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</si>
  <si>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</si>
  <si>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</si>
  <si>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</si>
  <si>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</si>
  <si>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</si>
  <si>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</si>
  <si>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</si>
  <si>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</si>
  <si>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</si>
  <si>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</si>
  <si>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</si>
  <si>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</si>
  <si>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</si>
  <si>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</si>
  <si>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</si>
  <si>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</si>
  <si>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</si>
  <si>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</si>
  <si>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</si>
  <si>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</si>
  <si>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</si>
  <si>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</si>
  <si>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</si>
  <si>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</si>
  <si>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</si>
  <si>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</si>
  <si>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</si>
  <si>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</si>
  <si>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</si>
  <si>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</si>
  <si>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</si>
  <si>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</si>
  <si>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</si>
  <si>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</si>
  <si>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</si>
  <si>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</si>
  <si>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</si>
  <si>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</si>
  <si>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</si>
  <si>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</si>
  <si>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</si>
  <si>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</si>
  <si>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</si>
  <si>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</si>
  <si>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</si>
  <si>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</si>
  <si>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</si>
  <si>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</si>
  <si>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</si>
  <si>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</si>
  <si>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</si>
  <si>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</si>
  <si>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</si>
  <si>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</si>
  <si>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</si>
  <si>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</si>
  <si>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</si>
  <si>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</si>
  <si>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</si>
  <si>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</si>
  <si>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</si>
  <si>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</si>
  <si>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</si>
  <si>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</si>
  <si>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</si>
  <si>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</si>
  <si>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</si>
  <si>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</si>
  <si>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</si>
  <si>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</si>
  <si>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</si>
  <si>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</si>
  <si>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</si>
  <si>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</si>
  <si>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</si>
  <si>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</si>
  <si>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</si>
  <si>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</si>
  <si>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</si>
  <si>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</si>
  <si>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</si>
  <si>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</si>
  <si>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</si>
  <si>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</si>
  <si>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</si>
  <si>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</si>
  <si>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</si>
  <si>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</si>
  <si>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</si>
  <si>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</si>
  <si>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</si>
  <si>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</si>
  <si>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</si>
  <si>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</si>
  <si>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</si>
  <si>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</si>
  <si>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</si>
  <si>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</si>
  <si>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</si>
  <si>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</si>
  <si>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</si>
  <si>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</si>
  <si>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</si>
  <si>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</si>
  <si>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</si>
  <si>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</si>
  <si>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</si>
  <si>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</si>
  <si>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</si>
  <si>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</si>
  <si>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</si>
  <si>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</si>
  <si>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</si>
  <si>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</si>
  <si>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</si>
  <si>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</si>
  <si>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</si>
  <si>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</si>
  <si>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</si>
  <si>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</si>
  <si>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</si>
  <si>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</si>
  <si>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</si>
  <si>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</si>
  <si>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</si>
  <si>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</si>
  <si>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</si>
  <si>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</si>
  <si>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</si>
  <si>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</si>
  <si>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</si>
  <si>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</si>
  <si>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</si>
  <si>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</si>
  <si>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</si>
  <si>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</si>
  <si>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</si>
  <si>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</si>
  <si>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</si>
  <si>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</si>
  <si>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</si>
  <si>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</si>
  <si>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</si>
  <si>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</si>
  <si>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</si>
  <si>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</si>
  <si>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</si>
  <si>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</si>
  <si>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</si>
  <si>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</si>
  <si>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</si>
  <si>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</si>
  <si>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</si>
  <si>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</si>
  <si>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</si>
  <si>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</si>
  <si>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</si>
  <si>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</si>
  <si>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</si>
  <si>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</si>
  <si>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</si>
  <si>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</si>
  <si>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</si>
  <si>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</si>
  <si>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</si>
  <si>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</si>
  <si>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</si>
  <si>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</si>
  <si>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</si>
  <si>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</si>
  <si>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</si>
  <si>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</si>
  <si>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</si>
  <si>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</si>
  <si>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</si>
  <si>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</si>
  <si>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</si>
  <si>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</si>
  <si>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</si>
  <si>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</si>
  <si>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</si>
  <si>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</si>
  <si>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</si>
  <si>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</si>
  <si>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</si>
  <si>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</si>
  <si>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</si>
  <si>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</si>
  <si>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</si>
  <si>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</si>
  <si>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</si>
  <si>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</si>
  <si>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</si>
  <si>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</si>
  <si>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</si>
  <si>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</si>
  <si>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</si>
  <si>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</si>
  <si>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</si>
  <si>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</si>
  <si>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</si>
  <si>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</si>
  <si>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</si>
  <si>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</si>
  <si>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</si>
  <si>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</si>
  <si>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</si>
  <si>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</si>
  <si>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</si>
  <si>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</si>
  <si>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</si>
  <si>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</si>
  <si>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</si>
  <si>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</si>
  <si>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</si>
  <si>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</si>
  <si>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</si>
  <si>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</si>
  <si>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</si>
  <si>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</si>
  <si>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</si>
  <si>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</si>
  <si>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</si>
  <si>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</si>
  <si>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</si>
  <si>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</si>
  <si>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</si>
  <si>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</si>
  <si>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</si>
  <si>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</si>
  <si>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</si>
  <si>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</si>
  <si>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</si>
  <si>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</si>
  <si>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</si>
  <si>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</si>
  <si>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</si>
  <si>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</si>
  <si>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</si>
  <si>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</si>
  <si>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</si>
  <si>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</si>
  <si>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</si>
  <si>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</si>
  <si>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</si>
  <si>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</si>
  <si>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</si>
  <si>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</si>
  <si>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</si>
  <si>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</si>
  <si>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</si>
  <si>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</si>
  <si>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</si>
  <si>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</si>
  <si>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</si>
  <si>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</si>
  <si>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</si>
  <si>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</si>
  <si>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</si>
  <si>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</si>
  <si>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</si>
  <si>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</si>
  <si>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</si>
  <si>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</si>
  <si>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</si>
  <si>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</si>
  <si>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</si>
  <si>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</si>
  <si>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</si>
  <si>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</si>
  <si>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</si>
  <si>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</si>
  <si>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</si>
  <si>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</si>
  <si>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</si>
  <si>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</si>
  <si>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</si>
  <si>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</si>
  <si>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</si>
  <si>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</si>
  <si>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</si>
  <si>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</si>
  <si>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</si>
  <si>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</si>
  <si>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</si>
  <si>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</si>
  <si>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</si>
  <si>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</si>
  <si>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</si>
  <si>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</si>
  <si>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</si>
  <si>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</si>
  <si>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</si>
  <si>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</si>
  <si>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</si>
  <si>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</si>
  <si>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</si>
  <si>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</si>
  <si>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</si>
  <si>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</si>
  <si>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</si>
  <si>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</si>
  <si>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</si>
  <si>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</si>
  <si>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</si>
  <si>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</si>
  <si>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</si>
  <si>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</si>
  <si>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</si>
  <si>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</si>
  <si>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</si>
  <si>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</si>
  <si>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</si>
  <si>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</si>
  <si>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</si>
  <si>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</si>
  <si>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</si>
  <si>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</si>
  <si>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</si>
  <si>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</si>
  <si>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</si>
  <si>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</si>
  <si>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</si>
  <si>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</si>
  <si>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</si>
  <si>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</si>
  <si>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</si>
  <si>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</si>
  <si>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</si>
  <si>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</si>
  <si>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</si>
  <si>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</si>
  <si>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</si>
  <si>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</si>
  <si>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</si>
  <si>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</si>
  <si>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</si>
  <si>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</si>
  <si>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</si>
  <si>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</si>
  <si>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</si>
  <si>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</si>
  <si>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</si>
  <si>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</si>
  <si>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</si>
  <si>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</si>
  <si>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</si>
  <si>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</si>
  <si>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</si>
  <si>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</si>
  <si>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</si>
  <si>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</si>
  <si>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</si>
  <si>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</si>
  <si>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</si>
  <si>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</si>
  <si>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</si>
  <si>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</si>
  <si>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</si>
  <si>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</si>
  <si>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</si>
  <si>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</si>
  <si>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</si>
  <si>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</si>
  <si>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</si>
  <si>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</si>
  <si>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</si>
  <si>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</si>
  <si>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</si>
  <si>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</si>
  <si>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</si>
  <si>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</si>
  <si>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</si>
  <si>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</si>
  <si>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</si>
  <si>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</si>
  <si>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</si>
  <si>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</si>
  <si>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</si>
  <si>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</si>
  <si>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</si>
  <si>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</si>
  <si>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</si>
  <si>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</si>
  <si>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</si>
  <si>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</si>
  <si>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</si>
  <si>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</si>
  <si>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</si>
  <si>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</si>
  <si>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</si>
  <si>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</si>
  <si>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</si>
  <si>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</si>
  <si>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</si>
  <si>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</si>
  <si>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</si>
  <si>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</si>
  <si>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</si>
  <si>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</si>
  <si>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</si>
  <si>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</si>
  <si>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</si>
  <si>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</si>
  <si>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</si>
  <si>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</si>
  <si>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</si>
  <si>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</si>
  <si>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</si>
  <si>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</si>
  <si>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</si>
  <si>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</si>
  <si>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</si>
  <si>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</si>
  <si>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</si>
  <si>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</si>
  <si>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</si>
  <si>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</si>
  <si>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</si>
  <si>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</si>
  <si>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</si>
  <si>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</si>
  <si>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</si>
  <si>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</si>
  <si>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</si>
  <si>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</si>
  <si>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</si>
  <si>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</si>
  <si>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</si>
  <si>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</si>
  <si>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</si>
  <si>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</si>
  <si>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</si>
  <si>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</si>
  <si>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</si>
  <si>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</si>
  <si>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</si>
  <si>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</si>
  <si>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</si>
  <si>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</si>
  <si>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</si>
  <si>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</si>
  <si>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</si>
  <si>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</si>
  <si>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</si>
  <si>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</si>
  <si>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</si>
  <si>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</si>
  <si>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</si>
  <si>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</si>
  <si>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</si>
  <si>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</si>
  <si>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</si>
  <si>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</si>
  <si>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</si>
  <si>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</si>
  <si>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</si>
  <si>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</si>
  <si>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</si>
  <si>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</si>
  <si>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</si>
  <si>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</si>
  <si>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</si>
  <si>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</si>
  <si>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</si>
  <si>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</si>
  <si>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</si>
  <si>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</si>
  <si>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</si>
  <si>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</si>
  <si>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</si>
  <si>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</si>
  <si>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</si>
  <si>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</si>
  <si>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</si>
  <si>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</si>
  <si>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</si>
  <si>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</si>
  <si>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</si>
  <si>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</si>
  <si>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</si>
  <si>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</si>
  <si>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</si>
  <si>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</si>
  <si>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</si>
  <si>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</si>
  <si>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</si>
  <si>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</si>
  <si>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</si>
  <si>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</si>
  <si>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</si>
  <si>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</si>
  <si>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</si>
  <si>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</si>
  <si>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</si>
  <si>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</si>
  <si>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</si>
  <si>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</si>
  <si>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</si>
  <si>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</si>
  <si>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</si>
  <si>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</si>
  <si>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</si>
  <si>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</si>
  <si>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</si>
  <si>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</si>
  <si>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</si>
  <si>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</si>
  <si>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</si>
  <si>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</si>
  <si>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</si>
  <si>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</si>
  <si>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</si>
  <si>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</si>
  <si>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</si>
  <si>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</si>
  <si>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</si>
  <si>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</si>
  <si>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</si>
  <si>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</si>
  <si>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</si>
  <si>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</si>
  <si>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</si>
  <si>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</si>
  <si>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</si>
  <si>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</si>
  <si>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</si>
  <si>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</si>
  <si>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</si>
  <si>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</si>
  <si>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</si>
  <si>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</si>
  <si>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</si>
  <si>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</si>
  <si>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</si>
  <si>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</si>
  <si>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</si>
  <si>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</si>
  <si>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</si>
  <si>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</si>
  <si>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</si>
  <si>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</si>
  <si>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</si>
  <si>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</si>
  <si>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</si>
  <si>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</si>
  <si>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</si>
  <si>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</si>
  <si>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</si>
  <si>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</si>
  <si>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</si>
  <si>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</si>
  <si>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</si>
  <si>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</si>
  <si>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</si>
  <si>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</si>
  <si>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</si>
  <si>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</si>
  <si>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</si>
  <si>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</si>
  <si>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</si>
  <si>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</si>
  <si>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</si>
  <si>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</si>
  <si>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</si>
  <si>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</si>
  <si>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</si>
  <si>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</si>
  <si>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</si>
  <si>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</si>
  <si>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</si>
  <si>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</si>
  <si>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</si>
  <si>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</si>
  <si>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</si>
  <si>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</si>
  <si>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</si>
  <si>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</si>
  <si>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</si>
  <si>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</si>
  <si>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</si>
  <si>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</si>
  <si>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</si>
  <si>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</si>
  <si>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</si>
  <si>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</si>
  <si>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</si>
  <si>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</si>
  <si>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</si>
  <si>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</si>
  <si>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</si>
  <si>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</si>
  <si>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</si>
  <si>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</si>
  <si>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</si>
  <si>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</si>
  <si>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</si>
  <si>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</si>
  <si>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</si>
  <si>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</si>
  <si>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</si>
  <si>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</si>
  <si>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</si>
  <si>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</si>
  <si>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</si>
  <si>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</si>
  <si>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</si>
  <si>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</si>
  <si>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</si>
  <si>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</si>
  <si>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</si>
  <si>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</si>
  <si>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</si>
  <si>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</si>
  <si>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</si>
  <si>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</si>
  <si>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</si>
  <si>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</si>
  <si>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</si>
  <si>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</si>
  <si>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</si>
  <si>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</si>
  <si>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</si>
  <si>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</si>
  <si>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</si>
  <si>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</si>
  <si>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</si>
  <si>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</si>
  <si>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</si>
  <si>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</si>
  <si>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</si>
  <si>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</si>
  <si>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</si>
  <si>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</si>
  <si>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</si>
  <si>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</si>
  <si>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</si>
  <si>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</si>
  <si>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</si>
  <si>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</si>
  <si>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</si>
  <si>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</si>
  <si>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</si>
  <si>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</si>
  <si>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</si>
  <si>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</si>
  <si>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</si>
  <si>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</si>
  <si>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</si>
  <si>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</si>
  <si>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</si>
  <si>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</si>
  <si>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</si>
  <si>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</si>
  <si>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</si>
  <si>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</si>
  <si>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</si>
  <si>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</si>
  <si>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</si>
  <si>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</si>
  <si>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</si>
  <si>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</si>
  <si>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</si>
  <si>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</si>
  <si>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</si>
  <si>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</si>
  <si>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</si>
  <si>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</si>
  <si>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</si>
  <si>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</si>
  <si>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</si>
  <si>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</si>
  <si>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</si>
  <si>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</si>
  <si>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</si>
  <si>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</si>
  <si>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</si>
  <si>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</si>
  <si>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</si>
  <si>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</si>
  <si>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</si>
  <si>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</si>
  <si>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</si>
  <si>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</si>
  <si>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</si>
  <si>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</si>
  <si>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</si>
  <si>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</si>
  <si>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</si>
  <si>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</si>
  <si>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</si>
  <si>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</si>
  <si>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</si>
  <si>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</si>
  <si>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</si>
  <si>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</si>
  <si>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</si>
  <si>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</si>
  <si>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</si>
  <si>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</si>
  <si>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</si>
  <si>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</si>
  <si>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</si>
  <si>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</si>
  <si>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</si>
  <si>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</si>
  <si>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</si>
  <si>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</si>
  <si>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</si>
  <si>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</si>
  <si>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</si>
  <si>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</si>
  <si>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</si>
  <si>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</si>
  <si>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</si>
  <si>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</si>
  <si>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</si>
  <si>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</si>
  <si>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</si>
  <si>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</si>
  <si>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</si>
  <si>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</si>
  <si>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</si>
  <si>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</si>
  <si>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</si>
  <si>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</si>
  <si>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</si>
  <si>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</si>
  <si>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</si>
  <si>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</si>
  <si>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</si>
  <si>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</si>
  <si>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</si>
  <si>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</si>
  <si>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</si>
  <si>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</si>
  <si>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</si>
  <si>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</si>
  <si>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</si>
  <si>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</si>
  <si>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</si>
  <si>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</si>
  <si>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</si>
  <si>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</si>
  <si>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</si>
  <si>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</si>
  <si>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</si>
  <si>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</si>
  <si>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</si>
  <si>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</si>
  <si>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</si>
  <si>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</si>
  <si>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</si>
  <si>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</si>
  <si>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</si>
  <si>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</si>
  <si>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</si>
  <si>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</si>
  <si>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</si>
  <si>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</si>
  <si>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</si>
  <si>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</si>
  <si>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</si>
  <si>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</si>
  <si>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</si>
  <si>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</si>
  <si>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</si>
  <si>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</si>
  <si>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</si>
  <si>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</si>
  <si>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</si>
  <si>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</si>
  <si>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</si>
  <si>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</si>
  <si>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</si>
  <si>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</si>
  <si>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</si>
  <si>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</si>
  <si>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</si>
  <si>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</si>
  <si>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</si>
  <si>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</si>
  <si>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</si>
  <si>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</si>
  <si>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</si>
  <si>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</si>
  <si>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</si>
  <si>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</si>
  <si>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</si>
  <si>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</si>
  <si>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</si>
  <si>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</si>
  <si>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</si>
  <si>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</si>
  <si>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</si>
  <si>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</si>
  <si>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</si>
  <si>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</si>
  <si>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</si>
  <si>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</si>
  <si>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</si>
  <si>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</si>
  <si>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</si>
  <si>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</si>
  <si>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</si>
  <si>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</si>
  <si>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</si>
  <si>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</si>
  <si>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</si>
  <si>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</si>
  <si>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</si>
  <si>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</si>
  <si>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</si>
  <si>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</si>
  <si>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</si>
  <si>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</si>
  <si>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</si>
  <si>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</si>
  <si>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</si>
  <si>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</si>
  <si>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</si>
  <si>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</si>
  <si>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</si>
  <si>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</si>
  <si>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</si>
  <si>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</si>
  <si>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</si>
  <si>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</si>
  <si>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</si>
  <si>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</si>
  <si>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</si>
  <si>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</si>
  <si>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</si>
  <si>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</si>
  <si>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</si>
  <si>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</si>
  <si>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</si>
  <si>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</si>
  <si>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</si>
  <si>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</si>
  <si>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</si>
  <si>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</si>
  <si>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</si>
  <si>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</si>
  <si>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</si>
  <si>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</si>
  <si>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</si>
  <si>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</si>
  <si>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</si>
  <si>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</si>
  <si>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</si>
  <si>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</si>
  <si>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</si>
  <si>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</si>
  <si>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</si>
  <si>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</si>
  <si>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</si>
  <si>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</si>
  <si>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</si>
  <si>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</si>
  <si>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</si>
  <si>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</si>
  <si>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</si>
  <si>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</si>
  <si>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</si>
  <si>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</si>
  <si>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</si>
  <si>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</si>
  <si>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</si>
  <si>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</si>
  <si>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</si>
  <si>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</si>
  <si>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</si>
  <si>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</si>
  <si>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</si>
  <si>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</si>
  <si>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</si>
  <si>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</si>
  <si>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</si>
  <si>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</si>
  <si>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</si>
  <si>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</si>
  <si>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</si>
  <si>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</si>
  <si>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</si>
  <si>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</si>
  <si>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</si>
  <si>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</si>
  <si>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</si>
  <si>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</si>
  <si>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</si>
  <si>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</si>
  <si>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</si>
  <si>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</si>
  <si>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</si>
  <si>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</si>
  <si>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</si>
  <si>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</si>
  <si>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</si>
  <si>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</si>
  <si>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</si>
  <si>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</si>
  <si>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</si>
  <si>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</si>
  <si>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</si>
  <si>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</si>
  <si>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</si>
  <si>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</si>
  <si>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</si>
  <si>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</si>
  <si>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</si>
  <si>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</si>
  <si>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</si>
  <si>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</si>
  <si>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</si>
  <si>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</si>
  <si>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</si>
  <si>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</si>
  <si>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</si>
  <si>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</si>
  <si>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</si>
  <si>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</si>
  <si>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</si>
  <si>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</si>
  <si>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</si>
  <si>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</si>
  <si>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</si>
  <si>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</si>
  <si>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</si>
  <si>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</si>
  <si>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</si>
  <si>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</si>
  <si>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</si>
  <si>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</si>
  <si>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</si>
  <si>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</si>
  <si>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</si>
  <si>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</si>
  <si>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</si>
  <si>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</si>
  <si>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</si>
  <si>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</si>
  <si>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</si>
  <si>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</si>
  <si>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</si>
  <si>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</si>
  <si>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</si>
  <si>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</si>
  <si>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</si>
  <si>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</si>
  <si>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</si>
  <si>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</si>
  <si>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</si>
  <si>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</si>
  <si>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</si>
  <si>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</si>
  <si>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</si>
  <si>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</si>
  <si>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</si>
  <si>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</si>
  <si>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</si>
  <si>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</si>
  <si>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</si>
  <si>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</si>
  <si>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</si>
  <si>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</si>
  <si>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</si>
  <si>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</si>
  <si>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</si>
  <si>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</si>
  <si>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</si>
  <si>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</si>
  <si>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</si>
  <si>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</si>
  <si>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</si>
  <si>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</si>
  <si>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</si>
  <si>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</si>
  <si>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</si>
  <si>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</si>
  <si>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</si>
  <si>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</si>
  <si>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</si>
  <si>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</si>
  <si>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</si>
  <si>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</si>
  <si>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</si>
  <si>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</si>
  <si>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</si>
  <si>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</si>
  <si>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</si>
  <si>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</si>
  <si>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</si>
  <si>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</si>
  <si>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</si>
  <si>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</si>
  <si>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</si>
  <si>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</si>
  <si>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</si>
  <si>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</si>
  <si>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</si>
  <si>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</si>
  <si>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</si>
  <si>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</si>
  <si>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</si>
  <si>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</si>
  <si>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</si>
  <si>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</si>
  <si>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</si>
  <si>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</si>
  <si>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</si>
  <si>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</si>
  <si>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</si>
  <si>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</si>
  <si>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</si>
  <si>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</si>
  <si>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</si>
  <si>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</si>
  <si>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</si>
  <si>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</si>
  <si>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</si>
  <si>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</si>
  <si>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</si>
  <si>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</si>
  <si>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</si>
  <si>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</si>
  <si>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</si>
  <si>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</si>
  <si>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</si>
  <si>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</si>
  <si>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</si>
  <si>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</si>
  <si>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</si>
  <si>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</si>
  <si>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</si>
  <si>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</si>
  <si>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</si>
  <si>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</si>
  <si>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</si>
  <si>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</si>
  <si>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</si>
  <si>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</si>
  <si>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</si>
  <si>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</si>
  <si>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</si>
  <si>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</si>
  <si>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</si>
  <si>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</si>
  <si>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</si>
  <si>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</si>
  <si>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</si>
  <si>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</si>
  <si>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</si>
  <si>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</si>
  <si>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</si>
  <si>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</si>
  <si>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</si>
  <si>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</si>
  <si>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</si>
  <si>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</si>
  <si>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</si>
  <si>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</si>
  <si>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</si>
  <si>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</si>
  <si>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</si>
  <si>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</si>
  <si>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</si>
  <si>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</si>
  <si>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</si>
  <si>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</si>
  <si>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</si>
  <si>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</si>
  <si>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</si>
  <si>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</si>
  <si>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</si>
  <si>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</si>
  <si>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</si>
  <si>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</si>
  <si>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</si>
  <si>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</si>
  <si>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</si>
  <si>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</si>
  <si>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</si>
  <si>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</si>
  <si>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</si>
  <si>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</si>
  <si>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</si>
  <si>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</si>
  <si>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</si>
  <si>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</si>
  <si>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</si>
  <si>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</si>
  <si>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</si>
  <si>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</si>
  <si>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</si>
  <si>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</si>
  <si>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</si>
  <si>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</si>
  <si>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</si>
  <si>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</si>
  <si>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</si>
  <si>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</si>
  <si>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</si>
  <si>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</si>
  <si>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</si>
  <si>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</si>
  <si>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</si>
  <si>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</si>
  <si>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</si>
  <si>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</si>
  <si>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</si>
  <si>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</si>
  <si>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</si>
  <si>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</si>
  <si>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</si>
  <si>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</si>
  <si>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</si>
  <si>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</si>
  <si>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</si>
  <si>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</si>
  <si>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</si>
  <si>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</si>
  <si>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</si>
  <si>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</si>
  <si>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</si>
  <si>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</si>
  <si>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</si>
  <si>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</si>
  <si>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</si>
  <si>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</si>
  <si>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</si>
  <si>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</si>
  <si>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</si>
  <si>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</si>
  <si>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</si>
  <si>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</si>
  <si>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</si>
  <si>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</si>
  <si>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</si>
  <si>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</si>
  <si>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</si>
  <si>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</si>
  <si>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</si>
  <si>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</si>
  <si>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</si>
  <si>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</si>
  <si>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</si>
  <si>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</si>
  <si>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</si>
  <si>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</si>
  <si>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</si>
  <si>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</si>
  <si>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</si>
  <si>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</si>
  <si>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</si>
  <si>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</si>
  <si>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</si>
  <si>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</si>
  <si>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</si>
  <si>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</si>
  <si>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</si>
  <si>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</si>
  <si>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</si>
  <si>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</si>
  <si>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</si>
  <si>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</si>
  <si>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</si>
  <si>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</si>
  <si>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</si>
  <si>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</si>
  <si>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</si>
  <si>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</si>
  <si>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</si>
  <si>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</si>
  <si>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</si>
  <si>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</si>
  <si>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</si>
  <si>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</si>
  <si>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</si>
  <si>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</si>
  <si>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</si>
  <si>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</si>
  <si>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</si>
  <si>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</si>
  <si>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</si>
  <si>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</si>
  <si>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</si>
  <si>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</si>
  <si>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</si>
  <si>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</si>
  <si>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</si>
  <si>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</si>
  <si>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</si>
  <si>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</si>
  <si>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</si>
  <si>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</si>
  <si>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</si>
  <si>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</si>
  <si>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</si>
  <si>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</si>
  <si>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</si>
  <si>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</si>
  <si>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</si>
  <si>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</si>
  <si>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</si>
  <si>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</si>
  <si>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</si>
  <si>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</si>
  <si>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</si>
  <si>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</si>
  <si>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</si>
  <si>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</si>
  <si>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</si>
  <si>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</si>
  <si>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</si>
  <si>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</si>
  <si>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</si>
  <si>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</si>
  <si>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</si>
  <si>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</si>
  <si>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</si>
  <si>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</si>
  <si>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</si>
  <si>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</si>
  <si>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</si>
  <si>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</si>
  <si>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</si>
  <si>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</si>
  <si>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</si>
  <si>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</si>
  <si>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</si>
  <si>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</si>
  <si>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</si>
  <si>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</si>
  <si>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</si>
  <si>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</si>
  <si>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</si>
  <si>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</si>
  <si>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</si>
  <si>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</si>
  <si>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</si>
  <si>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</si>
  <si>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</si>
  <si>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</si>
  <si>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</si>
  <si>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</si>
  <si>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</si>
  <si>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</si>
  <si>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</si>
  <si>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</si>
  <si>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</si>
  <si>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</si>
  <si>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</si>
  <si>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</si>
  <si>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</si>
  <si>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</si>
  <si>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</si>
  <si>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</si>
  <si>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</si>
  <si>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</si>
  <si>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</si>
  <si>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</si>
  <si>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</si>
  <si>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</si>
  <si>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</si>
  <si>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</si>
  <si>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</si>
  <si>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</si>
  <si>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</si>
  <si>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</si>
  <si>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</si>
  <si>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</si>
  <si>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</si>
  <si>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</si>
  <si>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</si>
  <si>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</si>
  <si>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</si>
  <si>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</si>
  <si>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</si>
  <si>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</si>
  <si>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</si>
  <si>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</si>
  <si>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</si>
  <si>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</si>
  <si>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</si>
  <si>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</si>
  <si>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</si>
  <si>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</si>
  <si>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</si>
  <si>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</si>
  <si>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</si>
  <si>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</si>
  <si>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</si>
  <si>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</si>
  <si>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</si>
  <si>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</si>
  <si>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</si>
  <si>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</si>
  <si>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</si>
  <si>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</si>
  <si>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</si>
  <si>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</si>
  <si>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</si>
  <si>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</si>
  <si>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</si>
  <si>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</si>
  <si>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</si>
  <si>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</si>
  <si>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</si>
  <si>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</si>
  <si>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</si>
  <si>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</si>
  <si>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</si>
  <si>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</si>
  <si>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</si>
  <si>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</si>
  <si>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</si>
  <si>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</si>
  <si>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</si>
  <si>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</si>
  <si>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</si>
  <si>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</si>
  <si>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</si>
  <si>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</si>
  <si>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</si>
  <si>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</si>
  <si>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</si>
  <si>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</si>
  <si>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</si>
  <si>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</si>
  <si>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</si>
  <si>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</si>
  <si>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</si>
  <si>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</si>
  <si>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</si>
  <si>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</si>
  <si>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</si>
  <si>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</si>
  <si>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</si>
  <si>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</si>
  <si>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</si>
  <si>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</si>
  <si>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</si>
  <si>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</si>
  <si>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</si>
  <si>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</si>
  <si>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</si>
  <si>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</si>
  <si>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</si>
  <si>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</si>
  <si>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</si>
  <si>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</si>
  <si>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</si>
  <si>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</si>
  <si>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</si>
  <si>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</si>
  <si>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</si>
  <si>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</si>
  <si>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</si>
  <si>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</si>
  <si>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</si>
  <si>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</si>
  <si>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</si>
  <si>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</si>
  <si>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</si>
  <si>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</si>
  <si>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</si>
  <si>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</si>
  <si>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</si>
  <si>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</si>
  <si>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</si>
  <si>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</si>
  <si>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</si>
  <si>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</si>
  <si>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</si>
  <si>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</si>
  <si>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</si>
  <si>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</si>
  <si>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</si>
  <si>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</si>
  <si>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</si>
  <si>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</si>
  <si>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</si>
  <si>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</si>
  <si>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</si>
  <si>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</si>
  <si>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</si>
  <si>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</si>
  <si>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</si>
  <si>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</si>
  <si>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</si>
  <si>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</si>
  <si>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</si>
  <si>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</si>
  <si>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</si>
  <si>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</si>
  <si>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</si>
  <si>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</si>
  <si>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</si>
  <si>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</si>
  <si>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</si>
  <si>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</si>
  <si>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</si>
  <si>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</si>
  <si>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</si>
  <si>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</si>
  <si>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</si>
  <si>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</si>
  <si>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</si>
  <si>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</si>
  <si>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</si>
  <si>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</si>
  <si>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</si>
  <si>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</si>
  <si>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</si>
  <si>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</si>
  <si>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</si>
  <si>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</si>
  <si>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</si>
  <si>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</si>
  <si>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</si>
  <si>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</si>
  <si>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</si>
  <si>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</si>
  <si>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</si>
  <si>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</si>
  <si>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</si>
  <si>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</si>
  <si>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</si>
  <si>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</si>
  <si>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</si>
  <si>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</si>
  <si>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</si>
  <si>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</si>
  <si>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</si>
  <si>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</si>
  <si>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</si>
  <si>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</si>
  <si>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</si>
  <si>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</si>
  <si>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</si>
  <si>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</si>
  <si>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</si>
  <si>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</si>
  <si>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</si>
  <si>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</si>
  <si>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</si>
  <si>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</si>
  <si>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</si>
  <si>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</si>
  <si>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</si>
  <si>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</si>
  <si>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</si>
  <si>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</si>
  <si>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</si>
  <si>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</si>
  <si>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</si>
  <si>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</si>
  <si>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</si>
  <si>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</si>
  <si>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</si>
  <si>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</si>
  <si>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</si>
  <si>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</si>
  <si>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</si>
  <si>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</si>
  <si>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</si>
  <si>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</si>
  <si>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</si>
  <si>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</si>
  <si>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</si>
  <si>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</si>
  <si>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</si>
  <si>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</si>
  <si>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</si>
  <si>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</si>
  <si>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</si>
  <si>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</si>
  <si>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</si>
  <si>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</si>
  <si>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</si>
  <si>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</si>
  <si>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</si>
  <si>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</si>
  <si>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</si>
  <si>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</si>
  <si>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</si>
  <si>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</si>
  <si>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</si>
  <si>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</si>
  <si>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</si>
  <si>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</si>
  <si>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</si>
  <si>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</si>
  <si>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</si>
  <si>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</si>
  <si>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</si>
  <si>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</si>
  <si>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</si>
  <si>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</si>
  <si>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</si>
  <si>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</si>
  <si>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</si>
  <si>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</si>
  <si>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</si>
  <si>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</si>
  <si>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</si>
  <si>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</si>
  <si>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</si>
  <si>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</si>
  <si>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</si>
  <si>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</si>
  <si>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</si>
  <si>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</si>
  <si>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</si>
  <si>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</si>
  <si>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</si>
  <si>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</si>
  <si>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</si>
  <si>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</si>
  <si>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</si>
  <si>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</si>
  <si>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</si>
  <si>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</si>
  <si>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</si>
  <si>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</si>
  <si>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</si>
  <si>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</si>
  <si>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</si>
  <si>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</si>
  <si>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</si>
  <si>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</si>
  <si>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</si>
  <si>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</si>
  <si>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</si>
  <si>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</si>
  <si>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</si>
  <si>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</si>
  <si>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</si>
  <si>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</si>
  <si>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</si>
  <si>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</si>
  <si>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</si>
  <si>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</si>
  <si>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</si>
  <si>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</si>
  <si>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</si>
  <si>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</si>
  <si>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</si>
  <si>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</si>
  <si>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</si>
  <si>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</si>
  <si>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</si>
  <si>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</si>
  <si>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</si>
  <si>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</si>
  <si>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</si>
  <si>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</si>
  <si>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</si>
  <si>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</si>
  <si>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</si>
  <si>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</si>
  <si>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</si>
  <si>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</si>
  <si>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</si>
  <si>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</si>
  <si>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</si>
  <si>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</si>
  <si>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</si>
  <si>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</si>
  <si>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</si>
  <si>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</si>
  <si>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</si>
  <si>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</si>
  <si>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</si>
  <si>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</si>
  <si>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</si>
  <si>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</si>
  <si>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</si>
  <si>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</si>
  <si>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</si>
  <si>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</si>
  <si>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</si>
  <si>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</si>
  <si>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</si>
  <si>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</si>
  <si>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</si>
  <si>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</si>
  <si>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</si>
  <si>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</si>
  <si>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</si>
  <si>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</si>
  <si>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</si>
  <si>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</si>
  <si>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</si>
  <si>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</si>
  <si>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</si>
  <si>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</si>
  <si>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</si>
  <si>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</si>
  <si>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</si>
  <si>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</si>
  <si>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</si>
  <si>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</si>
  <si>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</si>
  <si>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</si>
  <si>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</si>
  <si>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</si>
  <si>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</si>
  <si>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</si>
  <si>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</si>
  <si>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</si>
  <si>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</si>
  <si>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</si>
  <si>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</si>
  <si>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</si>
  <si>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</si>
  <si>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</si>
  <si>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</si>
  <si>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</si>
  <si>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</si>
  <si>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</si>
  <si>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</si>
  <si>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</si>
  <si>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</si>
  <si>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</si>
  <si>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</si>
  <si>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</si>
  <si>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</si>
  <si>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</si>
  <si>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</si>
  <si>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</si>
  <si>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</si>
  <si>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</si>
  <si>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</si>
  <si>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</si>
  <si>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</si>
  <si>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</si>
  <si>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</si>
  <si>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</si>
  <si>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</si>
  <si>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</si>
  <si>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</si>
  <si>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</si>
  <si>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</si>
  <si>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</si>
  <si>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</si>
  <si>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</si>
  <si>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</si>
  <si>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</si>
  <si>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</si>
  <si>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</si>
  <si>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</si>
  <si>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</si>
  <si>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</si>
  <si>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</si>
  <si>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</si>
  <si>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</si>
  <si>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</si>
  <si>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</si>
  <si>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</si>
  <si>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</si>
  <si>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</si>
  <si>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</si>
  <si>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</si>
  <si>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</si>
  <si>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</si>
  <si>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</si>
  <si>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</si>
  <si>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</si>
  <si>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</si>
  <si>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</si>
  <si>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</si>
  <si>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</si>
  <si>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</si>
  <si>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</si>
  <si>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</si>
  <si>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</si>
  <si>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</si>
  <si>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</si>
  <si>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</si>
  <si>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</si>
  <si>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</si>
  <si>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</si>
  <si>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</si>
  <si>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</si>
  <si>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</si>
  <si>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</si>
  <si>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</si>
  <si>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</si>
  <si>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</si>
  <si>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</si>
  <si>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</si>
  <si>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</si>
  <si>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</si>
  <si>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</si>
  <si>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</si>
  <si>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</si>
  <si>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</si>
  <si>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</si>
  <si>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</si>
  <si>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</si>
  <si>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</si>
  <si>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</si>
  <si>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</si>
  <si>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</si>
  <si>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</si>
  <si>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</si>
  <si>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</si>
  <si>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</si>
  <si>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</si>
  <si>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</si>
  <si>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</si>
  <si>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</si>
  <si>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</si>
  <si>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</si>
  <si>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</si>
  <si>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</si>
  <si>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</si>
  <si>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</si>
  <si>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</si>
  <si>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</si>
  <si>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</si>
  <si>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</si>
  <si>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</si>
  <si>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</si>
  <si>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</si>
  <si>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</si>
  <si>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</si>
  <si>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</si>
  <si>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</si>
  <si>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</si>
  <si>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</si>
  <si>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</si>
  <si>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</si>
  <si>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</si>
  <si>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</si>
  <si>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</si>
  <si>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</si>
  <si>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</si>
  <si>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</si>
  <si>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</si>
  <si>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</si>
  <si>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</si>
  <si>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</si>
  <si>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</si>
  <si>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</si>
  <si>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</si>
  <si>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</si>
  <si>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</si>
  <si>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</si>
  <si>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</si>
  <si>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</si>
  <si>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</si>
  <si>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</si>
  <si>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</si>
  <si>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</si>
  <si>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</si>
  <si>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</si>
  <si>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</si>
  <si>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</si>
  <si>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</si>
  <si>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</si>
  <si>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</si>
  <si>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</si>
  <si>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</si>
  <si>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</si>
  <si>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</si>
  <si>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</si>
  <si>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</si>
  <si>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</si>
  <si>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</si>
  <si>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</si>
  <si>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</si>
  <si>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</si>
  <si>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</si>
  <si>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</si>
  <si>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</si>
  <si>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</si>
  <si>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</si>
  <si>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</si>
  <si>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</si>
  <si>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</si>
  <si>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</si>
  <si>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</si>
  <si>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</si>
  <si>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</si>
  <si>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</si>
  <si>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</si>
  <si>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</si>
  <si>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</si>
  <si>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</si>
  <si>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</si>
  <si>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</si>
  <si>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</si>
  <si>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</si>
  <si>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</si>
  <si>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</si>
  <si>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</si>
  <si>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</si>
  <si>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</si>
  <si>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</si>
  <si>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</si>
  <si>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</si>
  <si>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</si>
  <si>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</si>
  <si>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</si>
  <si>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</si>
  <si>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</si>
  <si>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</si>
  <si>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</si>
  <si>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</si>
  <si>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</si>
  <si>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</si>
  <si>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</si>
  <si>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</si>
  <si>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</si>
  <si>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</si>
  <si>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</si>
  <si>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</si>
  <si>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</si>
  <si>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</si>
  <si>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</si>
  <si>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</si>
  <si>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</si>
  <si>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</si>
  <si>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</si>
  <si>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</si>
  <si>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</si>
  <si>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</si>
  <si>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</si>
  <si>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</si>
  <si>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</si>
  <si>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</si>
  <si>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</si>
  <si>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</si>
  <si>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</si>
  <si>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</si>
  <si>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</si>
  <si>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</si>
  <si>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</si>
  <si>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</si>
  <si>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</si>
  <si>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</si>
  <si>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</si>
  <si>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</si>
  <si>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</si>
  <si>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</si>
  <si>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</si>
  <si>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</si>
  <si>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</si>
  <si>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</si>
  <si>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</si>
  <si>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</si>
  <si>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</si>
  <si>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</si>
  <si>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</si>
  <si>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</si>
  <si>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</si>
  <si>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</si>
  <si>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</si>
  <si>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</si>
  <si>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</si>
  <si>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</si>
  <si>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</si>
  <si>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</si>
  <si>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</si>
  <si>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</si>
  <si>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</si>
  <si>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</si>
  <si>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</si>
  <si>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</si>
  <si>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</si>
  <si>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</si>
  <si>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</si>
  <si>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</si>
  <si>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</si>
  <si>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</si>
  <si>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</si>
  <si>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</si>
  <si>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</si>
  <si>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</si>
  <si>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</si>
  <si>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</si>
  <si>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</si>
  <si>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</si>
  <si>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</si>
  <si>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</si>
  <si>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</si>
  <si>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</si>
  <si>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</si>
  <si>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</si>
  <si>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</si>
  <si>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</si>
  <si>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</si>
  <si>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</si>
  <si>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</si>
  <si>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</si>
  <si>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</si>
  <si>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</si>
  <si>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</si>
  <si>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</si>
  <si>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</si>
  <si>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</si>
  <si>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</si>
  <si>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</si>
  <si>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</si>
  <si>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</si>
  <si>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</si>
  <si>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</si>
  <si>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</si>
  <si>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</si>
  <si>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</si>
  <si>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</si>
  <si>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</si>
  <si>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</si>
  <si>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</si>
  <si>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</si>
  <si>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</si>
  <si>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</si>
  <si>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</si>
  <si>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</si>
  <si>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</si>
  <si>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</si>
  <si>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</si>
  <si>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</si>
  <si>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</si>
  <si>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</si>
  <si>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</si>
  <si>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</si>
  <si>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</si>
  <si>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</si>
  <si>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</si>
  <si>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</si>
  <si>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</si>
  <si>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</si>
  <si>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</si>
  <si>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</si>
  <si>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</si>
  <si>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</si>
  <si>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</si>
  <si>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</si>
  <si>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</si>
  <si>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</si>
  <si>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</si>
  <si>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</si>
  <si>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</si>
  <si>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</si>
  <si>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</si>
  <si>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</si>
  <si>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</si>
  <si>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</si>
  <si>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</si>
  <si>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</si>
  <si>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</si>
  <si>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</si>
  <si>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</si>
  <si>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</si>
  <si>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</si>
  <si>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</si>
  <si>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</si>
  <si>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</si>
  <si>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</si>
  <si>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</si>
  <si>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</si>
  <si>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</si>
  <si>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</si>
  <si>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</si>
  <si>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</si>
  <si>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</si>
  <si>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</si>
  <si>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</si>
  <si>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</si>
  <si>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</si>
  <si>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</si>
  <si>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</si>
  <si>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</si>
  <si>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</si>
  <si>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</si>
  <si>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</si>
  <si>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</si>
  <si>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</si>
  <si>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</si>
  <si>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</si>
  <si>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</si>
  <si>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</si>
  <si>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</si>
  <si>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</si>
  <si>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</si>
  <si>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</si>
  <si>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</si>
  <si>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</si>
  <si>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</si>
  <si>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</si>
  <si>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</si>
  <si>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</si>
  <si>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</si>
  <si>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</si>
  <si>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</si>
  <si>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</si>
  <si>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</si>
  <si>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</si>
  <si>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</si>
  <si>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</si>
  <si>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</si>
  <si>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</si>
  <si>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</si>
  <si>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</si>
  <si>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</si>
  <si>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</si>
  <si>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</si>
  <si>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</si>
  <si>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</si>
  <si>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</si>
  <si>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</si>
  <si>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</si>
  <si>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</si>
  <si>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</si>
  <si>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</si>
  <si>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</si>
  <si>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</si>
  <si>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</si>
  <si>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</si>
  <si>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</si>
  <si>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</si>
  <si>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</si>
  <si>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</si>
  <si>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</si>
  <si>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</si>
  <si>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</si>
  <si>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</si>
  <si>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</si>
  <si>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</si>
  <si>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</si>
  <si>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</si>
  <si>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</si>
  <si>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</si>
  <si>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</si>
  <si>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</si>
  <si>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</si>
  <si>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</si>
  <si>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</si>
  <si>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</si>
  <si>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</si>
  <si>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</si>
  <si>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</si>
  <si>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</si>
  <si>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</si>
  <si>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</si>
  <si>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</si>
  <si>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</si>
  <si>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</si>
  <si>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</si>
  <si>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</si>
  <si>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</si>
  <si>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</si>
  <si>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</si>
  <si>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</si>
  <si>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</si>
  <si>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</si>
  <si>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</si>
  <si>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</si>
  <si>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</si>
  <si>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</si>
  <si>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</si>
  <si>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</si>
  <si>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</si>
  <si>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</si>
  <si>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</si>
  <si>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</si>
  <si>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</si>
  <si>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</si>
  <si>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</si>
  <si>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</si>
  <si>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</si>
  <si>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</si>
  <si>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</si>
  <si>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</si>
  <si>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</si>
  <si>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</si>
  <si>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</si>
  <si>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</si>
  <si>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</si>
  <si>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</si>
  <si>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</si>
  <si>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</si>
  <si>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</si>
  <si>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</si>
  <si>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</si>
  <si>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</si>
  <si>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</si>
  <si>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</si>
  <si>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</si>
  <si>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</si>
  <si>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</si>
  <si>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</si>
  <si>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</si>
  <si>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</si>
  <si>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</si>
  <si>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</si>
  <si>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</si>
  <si>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</si>
  <si>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</si>
  <si>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</si>
  <si>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</si>
  <si>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</si>
  <si>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</si>
  <si>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</si>
  <si>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</si>
  <si>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</si>
  <si>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</si>
  <si>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</si>
  <si>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</si>
  <si>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</si>
  <si>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</si>
  <si>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</si>
  <si>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</si>
  <si>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</si>
  <si>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</si>
  <si>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</si>
  <si>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</si>
  <si>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</si>
  <si>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</si>
  <si>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</si>
  <si>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</si>
  <si>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</si>
  <si>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</si>
  <si>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</si>
  <si>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</si>
  <si>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</si>
  <si>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</si>
  <si>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</si>
  <si>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</si>
  <si>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</si>
  <si>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</si>
  <si>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</si>
  <si>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</si>
  <si>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</si>
  <si>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</si>
  <si>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</si>
  <si>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</si>
  <si>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</si>
  <si>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</si>
  <si>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</si>
  <si>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</si>
  <si>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</si>
  <si>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</si>
  <si>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</si>
  <si>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</si>
  <si>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</si>
  <si>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</si>
  <si>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</si>
  <si>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</si>
  <si>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</si>
  <si>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</si>
  <si>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</si>
  <si>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</si>
  <si>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</si>
  <si>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</si>
  <si>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</si>
  <si>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</si>
  <si>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</si>
  <si>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</si>
  <si>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</si>
  <si>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</si>
  <si>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</si>
  <si>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</si>
  <si>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</si>
  <si>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</si>
  <si>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</si>
  <si>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</si>
  <si>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</si>
  <si>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</si>
  <si>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</si>
  <si>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</si>
  <si>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</si>
  <si>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</si>
  <si>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</si>
  <si>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</si>
  <si>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</si>
  <si>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</si>
  <si>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</si>
  <si>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</si>
  <si>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</si>
  <si>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</si>
  <si>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</si>
  <si>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</si>
  <si>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</si>
  <si>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</si>
  <si>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</si>
  <si>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</si>
  <si>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</si>
  <si>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</si>
  <si>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</si>
  <si>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</si>
  <si>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</si>
  <si>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</si>
  <si>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</si>
  <si>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</si>
  <si>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</si>
  <si>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</si>
  <si>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</si>
  <si>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</si>
  <si>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</si>
  <si>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</si>
  <si>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</si>
  <si>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</si>
  <si>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</si>
  <si>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</si>
  <si>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</si>
  <si>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</si>
  <si>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</si>
  <si>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</si>
  <si>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</si>
  <si>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</si>
  <si>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</si>
  <si>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</si>
  <si>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</si>
  <si>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</si>
  <si>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</si>
  <si>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</si>
  <si>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</si>
  <si>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</si>
  <si>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</si>
  <si>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</si>
  <si>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</si>
  <si>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</si>
  <si>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</si>
  <si>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</si>
  <si>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</si>
  <si>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</si>
  <si>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</si>
  <si>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</si>
  <si>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</si>
  <si>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</si>
  <si>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</si>
  <si>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</si>
  <si>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</si>
  <si>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</si>
  <si>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</si>
  <si>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</si>
  <si>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</si>
  <si>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</si>
  <si>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</si>
  <si>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</si>
  <si>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</si>
  <si>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</si>
  <si>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</si>
  <si>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</si>
  <si>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</si>
  <si>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</si>
  <si>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</si>
  <si>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</si>
  <si>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</si>
  <si>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</si>
  <si>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</si>
  <si>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</si>
  <si>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</si>
  <si>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</si>
  <si>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</si>
  <si>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</si>
  <si>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</si>
  <si>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</si>
  <si>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</si>
  <si>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</si>
  <si>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</si>
  <si>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</si>
  <si>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</si>
  <si>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</si>
  <si>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</si>
  <si>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</si>
  <si>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</si>
  <si>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</si>
  <si>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</si>
  <si>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</si>
  <si>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</si>
  <si>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</si>
  <si>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</si>
  <si>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</si>
  <si>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</si>
  <si>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</si>
  <si>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</si>
  <si>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</si>
  <si>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</si>
  <si>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</si>
  <si>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</si>
  <si>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</si>
  <si>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</si>
  <si>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</si>
  <si>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</si>
  <si>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</si>
  <si>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</si>
  <si>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</si>
  <si>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</si>
  <si>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</si>
  <si>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</si>
  <si>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</si>
  <si>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</si>
  <si>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</si>
  <si>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</si>
  <si>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</si>
  <si>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</si>
  <si>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</si>
  <si>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</si>
  <si>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</si>
  <si>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</si>
  <si>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</si>
  <si>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</si>
  <si>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</si>
  <si>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</si>
  <si>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</si>
  <si>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</si>
  <si>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</si>
  <si>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</si>
  <si>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</si>
  <si>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</si>
  <si>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</si>
  <si>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</si>
  <si>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</si>
  <si>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</si>
  <si>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</si>
  <si>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</si>
  <si>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</si>
  <si>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</si>
  <si>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</si>
  <si>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</si>
  <si>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</si>
  <si>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</si>
  <si>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</si>
  <si>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</si>
  <si>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</si>
  <si>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</si>
  <si>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</si>
  <si>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</si>
  <si>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</si>
  <si>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</si>
  <si>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</si>
  <si>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</si>
  <si>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</si>
  <si>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</si>
  <si>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</si>
  <si>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</si>
  <si>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</si>
  <si>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</si>
  <si>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</si>
  <si>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</si>
  <si>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</si>
  <si>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</si>
  <si>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</si>
  <si>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</si>
  <si>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</si>
  <si>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</si>
  <si>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</si>
  <si>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</si>
  <si>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</si>
  <si>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</si>
  <si>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</si>
  <si>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</si>
  <si>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</si>
  <si>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</si>
  <si>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</si>
  <si>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</si>
  <si>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</si>
  <si>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</si>
  <si>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</si>
  <si>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</si>
  <si>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</si>
  <si>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</si>
  <si>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</si>
  <si>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</si>
  <si>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</si>
  <si>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</si>
  <si>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</si>
  <si>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</si>
  <si>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</si>
  <si>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</si>
  <si>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</si>
  <si>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</si>
  <si>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</si>
  <si>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</si>
  <si>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</si>
  <si>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</si>
  <si>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</si>
  <si>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</si>
  <si>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</si>
  <si>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</si>
  <si>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</si>
  <si>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</si>
  <si>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</si>
  <si>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</si>
  <si>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</si>
  <si>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</si>
  <si>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</si>
  <si>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</si>
  <si>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</si>
  <si>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</si>
  <si>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</si>
  <si>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</si>
  <si>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</si>
  <si>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</si>
  <si>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</si>
  <si>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</si>
  <si>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</si>
  <si>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</si>
  <si>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</si>
  <si>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</si>
  <si>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</si>
  <si>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</si>
  <si>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</si>
  <si>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</si>
  <si>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</si>
  <si>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</si>
  <si>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</si>
  <si>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</si>
  <si>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</si>
  <si>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</si>
  <si>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</si>
  <si>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</si>
  <si>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</si>
  <si>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</si>
  <si>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</si>
  <si>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</si>
  <si>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</si>
  <si>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</si>
  <si>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</si>
  <si>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</si>
  <si>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</si>
  <si>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</si>
  <si>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</si>
  <si>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</si>
  <si>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</si>
  <si>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</si>
  <si>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</si>
  <si>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</si>
  <si>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</si>
  <si>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</si>
  <si>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</si>
  <si>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</si>
  <si>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</si>
  <si>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</si>
  <si>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</si>
  <si>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</si>
  <si>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</si>
  <si>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</si>
  <si>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</si>
  <si>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</si>
  <si>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</si>
  <si>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</si>
  <si>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</si>
  <si>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</si>
  <si>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</si>
  <si>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</si>
  <si>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</si>
  <si>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</si>
  <si>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</si>
  <si>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</si>
  <si>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</si>
  <si>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</si>
  <si>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</si>
  <si>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</si>
  <si>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</si>
  <si>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</si>
  <si>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</si>
  <si>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</si>
  <si>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</si>
  <si>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</si>
  <si>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</si>
  <si>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</si>
  <si>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</si>
  <si>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</si>
  <si>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</si>
  <si>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</si>
  <si>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</si>
  <si>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</si>
  <si>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</si>
  <si>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</si>
  <si>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</si>
  <si>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</si>
  <si>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</si>
  <si>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</si>
  <si>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</si>
  <si>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</si>
  <si>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</si>
  <si>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</si>
  <si>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</si>
  <si>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</si>
  <si>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</si>
  <si>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</si>
  <si>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</si>
  <si>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</si>
  <si>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</si>
  <si>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</si>
  <si>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</si>
  <si>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</si>
  <si>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</si>
  <si>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</si>
  <si>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</si>
  <si>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</si>
  <si>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</si>
  <si>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</si>
  <si>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</si>
  <si>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</si>
  <si>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</si>
  <si>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</si>
  <si>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</si>
  <si>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</si>
  <si>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</si>
  <si>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</si>
  <si>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</si>
  <si>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</si>
  <si>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</si>
  <si>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</si>
  <si>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</si>
  <si>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</si>
  <si>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</si>
  <si>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</si>
  <si>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</si>
  <si>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</si>
  <si>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</si>
  <si>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</si>
  <si>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</si>
  <si>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</si>
  <si>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</si>
  <si>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</si>
  <si>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</si>
  <si>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</si>
  <si>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</si>
  <si>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</si>
  <si>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</si>
  <si>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</si>
  <si>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</si>
  <si>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</si>
  <si>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</si>
  <si>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</si>
  <si>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</si>
  <si>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</si>
  <si>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</si>
  <si>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</si>
  <si>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</si>
  <si>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</si>
  <si>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</si>
  <si>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</si>
  <si>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</si>
  <si>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</si>
  <si>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</si>
  <si>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</si>
  <si>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</si>
  <si>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</si>
  <si>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</si>
  <si>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</si>
  <si>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</si>
  <si>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</si>
  <si>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</si>
  <si>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</si>
  <si>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</si>
  <si>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</si>
  <si>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</si>
  <si>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</si>
  <si>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</si>
  <si>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</si>
  <si>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</si>
  <si>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</si>
  <si>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</si>
  <si>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</si>
  <si>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</si>
  <si>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</si>
  <si>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</si>
  <si>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</si>
  <si>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</si>
  <si>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</si>
  <si>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</si>
  <si>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</si>
  <si>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</si>
  <si>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</si>
  <si>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</si>
  <si>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</si>
  <si>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</si>
  <si>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</si>
  <si>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</si>
  <si>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</si>
  <si>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</si>
  <si>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</si>
  <si>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</si>
  <si>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</si>
  <si>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</si>
  <si>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</si>
  <si>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</si>
  <si>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</si>
  <si>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</si>
  <si>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</si>
  <si>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</si>
  <si>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</si>
  <si>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</si>
  <si>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</si>
  <si>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</si>
  <si>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</si>
  <si>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</si>
  <si>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</si>
  <si>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</si>
  <si>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</si>
  <si>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</si>
  <si>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</si>
  <si>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</si>
  <si>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</si>
  <si>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</si>
  <si>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</si>
  <si>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</si>
  <si>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</si>
  <si>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</si>
  <si>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</si>
  <si>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</si>
  <si>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</si>
  <si>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</si>
  <si>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</si>
  <si>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</si>
  <si>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</si>
  <si>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</si>
  <si>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</si>
  <si>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</si>
  <si>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</si>
  <si>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</si>
  <si>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</si>
  <si>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</si>
  <si>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</si>
  <si>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</si>
  <si>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</si>
  <si>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</si>
  <si>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</si>
  <si>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</si>
  <si>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</si>
  <si>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</si>
  <si>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</si>
  <si>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</si>
  <si>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</si>
  <si>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</si>
  <si>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</si>
  <si>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</si>
  <si>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</si>
  <si>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</si>
  <si>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</si>
  <si>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</si>
  <si>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</si>
  <si>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</si>
  <si>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</si>
  <si>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</si>
  <si>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</si>
  <si>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</si>
  <si>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</si>
  <si>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</si>
  <si>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</si>
  <si>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</si>
  <si>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</si>
  <si>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</si>
  <si>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</si>
  <si>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</si>
  <si>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</si>
  <si>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</si>
  <si>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</si>
  <si>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</si>
  <si>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</si>
  <si>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</si>
  <si>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</si>
  <si>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</si>
  <si>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</si>
  <si>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</si>
  <si>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</si>
  <si>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</si>
  <si>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</si>
  <si>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</si>
  <si>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</si>
  <si>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</si>
  <si>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</si>
  <si>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</si>
  <si>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</si>
  <si>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</si>
  <si>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</si>
  <si>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</si>
  <si>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</si>
  <si>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</si>
  <si>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</si>
  <si>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</si>
  <si>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</si>
  <si>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</si>
  <si>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</si>
  <si>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</si>
  <si>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</si>
  <si>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</si>
  <si>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</si>
  <si>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</si>
  <si>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</si>
  <si>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</si>
  <si>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</si>
  <si>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</si>
  <si>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</si>
  <si>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</si>
  <si>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</si>
  <si>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</si>
  <si>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</si>
  <si>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</si>
  <si>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</si>
  <si>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</si>
  <si>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</si>
  <si>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</si>
  <si>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</si>
  <si>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</si>
  <si>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</si>
  <si>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</si>
  <si>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</si>
  <si>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</si>
  <si>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</si>
  <si>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</si>
  <si>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</si>
  <si>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</si>
  <si>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</si>
  <si>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</si>
  <si>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</si>
  <si>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</si>
  <si>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</si>
  <si>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</si>
  <si>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</si>
  <si>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</si>
  <si>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</si>
  <si>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</si>
  <si>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</si>
  <si>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</si>
  <si>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</si>
  <si>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</si>
  <si>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</si>
  <si>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</si>
  <si>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</si>
  <si>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</si>
  <si>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</si>
  <si>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</si>
  <si>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</si>
  <si>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</si>
  <si>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</si>
  <si>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</si>
  <si>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</si>
  <si>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</si>
  <si>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</si>
  <si>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</si>
  <si>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</si>
  <si>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</si>
  <si>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</si>
  <si>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</si>
  <si>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</si>
  <si>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</si>
  <si>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</si>
  <si>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</si>
  <si>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</si>
  <si>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</si>
  <si>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</si>
  <si>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</si>
  <si>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</si>
  <si>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</si>
  <si>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</si>
  <si>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</si>
  <si>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</si>
  <si>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</si>
  <si>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</si>
  <si>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</si>
  <si>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</si>
  <si>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</si>
  <si>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</si>
  <si>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</si>
  <si>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</si>
  <si>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</si>
  <si>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</si>
  <si>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</si>
  <si>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</si>
  <si>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</si>
  <si>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</si>
  <si>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</si>
  <si>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</si>
  <si>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</si>
  <si>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</si>
  <si>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</si>
  <si>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</si>
  <si>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</si>
  <si>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</si>
  <si>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</si>
  <si>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</si>
  <si>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</si>
  <si>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</si>
  <si>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</si>
  <si>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</si>
  <si>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</si>
  <si>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</si>
  <si>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</si>
  <si>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</si>
  <si>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</si>
  <si>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</si>
  <si>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</si>
  <si>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</si>
  <si>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</si>
  <si>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</si>
  <si>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</si>
  <si>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</si>
  <si>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</si>
  <si>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</si>
  <si>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</si>
  <si>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</si>
  <si>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</si>
  <si>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</si>
  <si>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</si>
  <si>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</si>
  <si>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</si>
  <si>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</si>
  <si>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</si>
  <si>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</si>
  <si>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</si>
  <si>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</si>
  <si>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</si>
  <si>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</si>
  <si>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</si>
  <si>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</si>
  <si>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</si>
  <si>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</si>
  <si>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</si>
  <si>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</si>
  <si>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</si>
  <si>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</si>
  <si>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</si>
  <si>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</si>
  <si>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</si>
  <si>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</si>
  <si>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</si>
  <si>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</si>
  <si>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</si>
  <si>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</si>
  <si>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</si>
  <si>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</si>
  <si>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</si>
  <si>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</si>
  <si>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</si>
  <si>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</si>
  <si>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</si>
  <si>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</si>
  <si>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</si>
  <si>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</si>
  <si>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</si>
  <si>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</si>
  <si>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</si>
  <si>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</si>
  <si>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</si>
  <si>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</si>
  <si>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</si>
  <si>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</si>
  <si>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</si>
  <si>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</si>
  <si>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</si>
  <si>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</si>
  <si>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</si>
  <si>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</si>
  <si>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</si>
  <si>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</si>
  <si>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</si>
  <si>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</si>
  <si>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</si>
  <si>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</si>
  <si>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</si>
  <si>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</si>
  <si>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</si>
  <si>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</si>
  <si>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</si>
  <si>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</si>
  <si>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</si>
  <si>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</si>
  <si>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</si>
  <si>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</si>
  <si>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</si>
  <si>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</si>
  <si>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</si>
  <si>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</si>
  <si>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</si>
  <si>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</si>
  <si>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</si>
  <si>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</si>
  <si>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</si>
  <si>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</si>
  <si>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</si>
  <si>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</si>
  <si>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</si>
  <si>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</si>
  <si>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</si>
  <si>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</si>
  <si>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</si>
  <si>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</si>
  <si>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</si>
  <si>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</si>
  <si>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</si>
  <si>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</si>
  <si>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</si>
  <si>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</si>
  <si>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</si>
  <si>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</si>
  <si>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</si>
  <si>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</si>
  <si>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</si>
  <si>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</si>
  <si>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</si>
  <si>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</si>
  <si>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</si>
  <si>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</si>
  <si>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</si>
  <si>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</si>
  <si>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</si>
  <si>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</si>
  <si>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</si>
  <si>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</si>
  <si>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</si>
  <si>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</si>
  <si>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</si>
  <si>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</si>
  <si>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</si>
  <si>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</si>
  <si>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</si>
  <si>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</si>
  <si>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</si>
  <si>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</si>
  <si>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</si>
  <si>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</si>
  <si>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</si>
  <si>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</si>
  <si>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</si>
  <si>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</si>
  <si>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</si>
  <si>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</si>
  <si>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</si>
  <si>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</si>
  <si>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</si>
  <si>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</si>
  <si>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</si>
  <si>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</si>
  <si>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</si>
  <si>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</si>
  <si>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</si>
  <si>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</si>
  <si>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</si>
  <si>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</si>
  <si>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</si>
  <si>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</si>
  <si>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</si>
  <si>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</si>
  <si>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</si>
  <si>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</si>
  <si>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</si>
  <si>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</si>
  <si>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</si>
  <si>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</si>
  <si>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</si>
  <si>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</si>
  <si>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</si>
  <si>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</si>
  <si>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</si>
  <si>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</si>
  <si>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</si>
  <si>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</si>
  <si>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</si>
  <si>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</si>
  <si>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</si>
  <si>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</si>
  <si>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</si>
  <si>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</si>
  <si>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</si>
  <si>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</si>
  <si>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</si>
  <si>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</si>
  <si>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</si>
  <si>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</si>
  <si>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</si>
  <si>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</si>
  <si>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</si>
  <si>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</si>
  <si>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</si>
  <si>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</si>
  <si>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</si>
  <si>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</si>
  <si>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</si>
  <si>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</si>
  <si>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</si>
  <si>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</si>
  <si>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</si>
  <si>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</si>
  <si>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</si>
  <si>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</si>
  <si>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</si>
  <si>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</si>
  <si>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</si>
  <si>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</si>
  <si>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</si>
  <si>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</si>
  <si>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</si>
  <si>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</si>
  <si>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</si>
  <si>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</si>
  <si>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</si>
  <si>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</si>
  <si>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</si>
  <si>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</si>
  <si>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</si>
  <si>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</si>
  <si>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</si>
  <si>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</si>
  <si>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</si>
  <si>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</si>
  <si>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</si>
  <si>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</si>
  <si>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</si>
  <si>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</si>
  <si>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</si>
  <si>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</si>
  <si>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</si>
  <si>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</si>
  <si>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</si>
  <si>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</si>
  <si>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</si>
  <si>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</si>
  <si>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</si>
  <si>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</si>
  <si>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</si>
  <si>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</si>
  <si>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</si>
  <si>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</si>
  <si>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</si>
  <si>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</si>
  <si>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</si>
  <si>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</si>
  <si>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</si>
  <si>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</si>
  <si>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</si>
  <si>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</si>
  <si>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</si>
  <si>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</si>
  <si>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</si>
  <si>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</si>
  <si>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</si>
  <si>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</si>
  <si>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</si>
  <si>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</si>
  <si>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</si>
  <si>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</si>
  <si>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</si>
  <si>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</si>
  <si>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</si>
  <si>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</si>
  <si>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</si>
  <si>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</si>
  <si>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</si>
  <si>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</si>
  <si>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</si>
  <si>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</si>
  <si>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</si>
  <si>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</si>
  <si>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</si>
  <si>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</si>
  <si>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</si>
  <si>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</si>
  <si>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</si>
  <si>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</si>
  <si>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</si>
  <si>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</si>
  <si>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</si>
  <si>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</si>
  <si>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</si>
  <si>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</si>
  <si>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</si>
  <si>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</si>
  <si>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</si>
  <si>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</si>
  <si>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</si>
  <si>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</si>
  <si>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</si>
  <si>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</si>
  <si>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</si>
  <si>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</si>
  <si>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</si>
  <si>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</si>
  <si>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</si>
  <si>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</si>
  <si>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</si>
  <si>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</si>
  <si>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</si>
  <si>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</si>
  <si>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</si>
  <si>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</si>
  <si>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</si>
  <si>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</si>
  <si>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</si>
  <si>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</si>
  <si>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</si>
  <si>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</si>
  <si>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</si>
  <si>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</si>
  <si>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</si>
  <si>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</si>
  <si>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</si>
  <si>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</si>
  <si>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</si>
  <si>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</si>
  <si>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</si>
  <si>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</si>
  <si>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</si>
  <si>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</si>
  <si>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</si>
  <si>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</si>
  <si>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</si>
  <si>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</si>
  <si>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</si>
  <si>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</si>
  <si>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</si>
  <si>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</si>
  <si>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</si>
  <si>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</si>
  <si>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</si>
  <si>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</si>
  <si>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</si>
  <si>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</si>
  <si>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</si>
  <si>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</si>
  <si>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</si>
  <si>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</si>
  <si>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</si>
  <si>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</si>
  <si>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</si>
  <si>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</si>
  <si>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</si>
  <si>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</si>
  <si>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</si>
  <si>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</si>
  <si>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</si>
  <si>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</si>
  <si>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</si>
  <si>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</si>
  <si>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</si>
  <si>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</si>
  <si>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</si>
  <si>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</si>
  <si>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</si>
  <si>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</si>
  <si>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</si>
  <si>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</si>
  <si>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</si>
  <si>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</si>
  <si>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</si>
  <si>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</si>
  <si>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</si>
  <si>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</si>
  <si>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</si>
  <si>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</si>
  <si>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</si>
  <si>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</si>
  <si>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</si>
  <si>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</si>
  <si>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</si>
  <si>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</si>
  <si>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</si>
  <si>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</si>
  <si>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</si>
  <si>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</si>
  <si>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</si>
  <si>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</si>
  <si>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</si>
  <si>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</si>
  <si>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</si>
  <si>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</si>
  <si>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</si>
  <si>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</si>
  <si>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</si>
  <si>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</si>
  <si>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</si>
  <si>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</si>
  <si>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</si>
  <si>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</si>
  <si>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</si>
  <si>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</si>
  <si>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</si>
  <si>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</si>
  <si>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</si>
  <si>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</si>
  <si>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</si>
  <si>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</si>
  <si>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</si>
  <si>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</si>
  <si>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</si>
  <si>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</si>
  <si>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</si>
  <si>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</si>
  <si>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</si>
  <si>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</si>
  <si>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</si>
  <si>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</si>
  <si>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</si>
  <si>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</si>
  <si>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</si>
  <si>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</si>
  <si>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</si>
  <si>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</si>
  <si>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</si>
  <si>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</si>
  <si>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</si>
  <si>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</si>
  <si>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</si>
  <si>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</si>
  <si>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</si>
  <si>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</si>
  <si>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</si>
  <si>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</si>
  <si>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</si>
  <si>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</si>
  <si>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</si>
  <si>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</si>
  <si>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</si>
  <si>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</si>
  <si>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</si>
  <si>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</si>
  <si>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</si>
  <si>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</si>
  <si>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</si>
  <si>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</si>
  <si>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</si>
  <si>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</si>
  <si>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</si>
  <si>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</si>
  <si>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</si>
  <si>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</si>
  <si>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</si>
  <si>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</si>
  <si>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</si>
  <si>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</si>
  <si>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</si>
  <si>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</si>
  <si>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</si>
  <si>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</si>
  <si>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</si>
  <si>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</si>
  <si>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</si>
  <si>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</si>
  <si>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</si>
  <si>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</si>
  <si>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</si>
  <si>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</si>
  <si>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</si>
  <si>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</si>
  <si>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</si>
  <si>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</si>
  <si>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</si>
  <si>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</si>
  <si>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</si>
  <si>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</si>
  <si>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</si>
  <si>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</si>
  <si>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</si>
  <si>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</si>
  <si>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</si>
  <si>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</si>
  <si>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</si>
  <si>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</si>
  <si>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</si>
  <si>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</si>
  <si>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</si>
  <si>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</si>
  <si>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</si>
  <si>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</si>
  <si>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</si>
  <si>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</si>
  <si>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</si>
  <si>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</si>
  <si>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</si>
  <si>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</si>
  <si>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</si>
  <si>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</si>
  <si>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</si>
  <si>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</si>
  <si>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</si>
  <si>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</si>
  <si>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</si>
  <si>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</si>
  <si>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</si>
  <si>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</si>
  <si>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</si>
  <si>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</si>
  <si>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</si>
  <si>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</si>
  <si>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</si>
  <si>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</si>
  <si>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</si>
  <si>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</si>
  <si>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</si>
  <si>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</si>
  <si>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</si>
  <si>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</si>
  <si>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</si>
  <si>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</si>
  <si>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</si>
  <si>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</si>
  <si>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</si>
  <si>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</si>
  <si>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</si>
  <si>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</si>
  <si>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</si>
  <si>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</si>
  <si>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</si>
  <si>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</si>
  <si>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</si>
  <si>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</si>
  <si>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</si>
  <si>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</si>
  <si>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</si>
  <si>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</si>
  <si>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</si>
  <si>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</si>
  <si>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</si>
  <si>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</si>
  <si>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</si>
  <si>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</si>
  <si>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</si>
  <si>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</si>
  <si>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</si>
  <si>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</si>
  <si>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</si>
  <si>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</si>
  <si>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</si>
  <si>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</si>
  <si>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</si>
  <si>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</si>
  <si>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</si>
  <si>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</si>
  <si>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</si>
  <si>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</si>
  <si>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</si>
  <si>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</si>
  <si>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</si>
  <si>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</si>
  <si>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</si>
  <si>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</si>
  <si>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</si>
  <si>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</si>
  <si>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</si>
  <si>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</si>
  <si>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</si>
  <si>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</si>
  <si>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</si>
  <si>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</si>
  <si>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</si>
  <si>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</si>
  <si>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</si>
  <si>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</si>
  <si>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</si>
  <si>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</si>
  <si>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</si>
  <si>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</si>
  <si>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</si>
  <si>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</si>
  <si>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</si>
  <si>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</si>
  <si>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</si>
  <si>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</si>
  <si>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</si>
  <si>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</si>
  <si>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</si>
  <si>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</si>
  <si>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</si>
  <si>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</si>
  <si>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</si>
  <si>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</si>
  <si>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</si>
  <si>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</si>
  <si>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</si>
  <si>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</si>
  <si>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</si>
  <si>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</si>
  <si>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</si>
  <si>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</si>
  <si>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</si>
  <si>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</si>
  <si>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</si>
  <si>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</si>
  <si>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</si>
  <si>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</si>
  <si>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</si>
  <si>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</si>
  <si>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</si>
  <si>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</si>
  <si>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</si>
  <si>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</si>
  <si>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</si>
  <si>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</si>
  <si>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</si>
  <si>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</si>
  <si>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</si>
  <si>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</si>
  <si>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</si>
  <si>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</si>
  <si>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</si>
  <si>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</si>
  <si>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</si>
  <si>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</si>
  <si>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</si>
  <si>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</si>
  <si>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</si>
  <si>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</si>
  <si>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</si>
  <si>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</si>
  <si>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</si>
  <si>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</si>
  <si>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</si>
  <si>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</si>
  <si>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</si>
  <si>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</si>
  <si>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</si>
  <si>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</si>
  <si>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</si>
  <si>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</si>
  <si>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</si>
  <si>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</si>
  <si>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</si>
  <si>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</si>
  <si>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</si>
  <si>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</si>
  <si>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</si>
  <si>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</si>
  <si>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</si>
  <si>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</si>
  <si>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</si>
  <si>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</si>
  <si>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</si>
  <si>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</si>
  <si>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</si>
  <si>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</si>
  <si>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</si>
  <si>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</si>
  <si>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</si>
  <si>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</si>
  <si>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</si>
  <si>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</si>
  <si>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</si>
  <si>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</si>
  <si>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</si>
  <si>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</si>
  <si>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</si>
  <si>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</si>
  <si>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</si>
  <si>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</si>
  <si>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</si>
  <si>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</si>
  <si>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</si>
  <si>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</si>
  <si>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</si>
  <si>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</si>
  <si>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</si>
  <si>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</si>
  <si>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</si>
  <si>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</si>
  <si>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</si>
  <si>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</si>
  <si>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</si>
  <si>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</si>
  <si>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</si>
  <si>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</si>
  <si>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</si>
  <si>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</si>
  <si>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</si>
  <si>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</si>
  <si>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</si>
  <si>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</si>
  <si>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</si>
  <si>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</si>
  <si>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</si>
  <si>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</si>
  <si>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</si>
  <si>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</si>
  <si>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</si>
  <si>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</si>
  <si>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</si>
  <si>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</si>
  <si>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</si>
  <si>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</si>
  <si>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</si>
  <si>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</si>
  <si>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</si>
  <si>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</si>
  <si>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</si>
  <si>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</si>
  <si>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</si>
  <si>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</si>
  <si>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</si>
  <si>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</si>
  <si>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</si>
  <si>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</si>
  <si>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</si>
  <si>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</si>
  <si>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</si>
  <si>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</si>
  <si>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</si>
  <si>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</si>
  <si>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</si>
  <si>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</si>
  <si>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</si>
  <si>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</si>
  <si>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</si>
  <si>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</si>
  <si>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</si>
  <si>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</si>
  <si>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</si>
  <si>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</si>
  <si>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</si>
  <si>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</si>
  <si>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</si>
  <si>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</si>
  <si>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</si>
  <si>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</si>
  <si>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</si>
  <si>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</si>
  <si>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</si>
  <si>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</si>
  <si>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</si>
  <si>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</si>
  <si>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</si>
  <si>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</si>
  <si>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</si>
  <si>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</si>
  <si>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</si>
  <si>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</si>
  <si>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</si>
  <si>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</si>
  <si>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</si>
  <si>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</si>
  <si>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</si>
  <si>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</si>
  <si>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</si>
  <si>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</si>
  <si>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</si>
  <si>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</si>
  <si>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</si>
  <si>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</si>
  <si>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</si>
  <si>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</si>
  <si>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</si>
  <si>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</si>
  <si>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</si>
  <si>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</si>
  <si>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</si>
  <si>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</si>
  <si>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</si>
  <si>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</si>
  <si>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</si>
  <si>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</si>
  <si>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</si>
  <si>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</si>
  <si>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</si>
  <si>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</si>
  <si>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</si>
  <si>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</si>
  <si>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</si>
  <si>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</si>
  <si>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</si>
  <si>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</si>
  <si>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</si>
  <si>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</si>
  <si>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</si>
  <si>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</si>
  <si>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</si>
  <si>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</si>
  <si>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</si>
  <si>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</si>
  <si>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</si>
  <si>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</si>
  <si>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</si>
  <si>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</si>
  <si>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</si>
  <si>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</si>
  <si>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</si>
  <si>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</si>
  <si>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</si>
  <si>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</si>
  <si>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</si>
  <si>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</si>
  <si>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</si>
  <si>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</si>
  <si>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</si>
  <si>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</si>
  <si>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</si>
  <si>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</si>
  <si>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</si>
  <si>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</si>
  <si>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</si>
  <si>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</si>
  <si>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</si>
  <si>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</si>
  <si>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</si>
  <si>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</si>
  <si>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</si>
  <si>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</si>
  <si>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</si>
  <si>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</si>
  <si>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</si>
  <si>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</si>
  <si>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</si>
  <si>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</si>
  <si>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</si>
  <si>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</si>
  <si>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</si>
  <si>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</si>
  <si>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</si>
  <si>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</si>
  <si>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</si>
  <si>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</si>
  <si>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</si>
  <si>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</si>
  <si>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</si>
  <si>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</si>
  <si>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</si>
  <si>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</si>
  <si>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</si>
  <si>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</si>
  <si>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</si>
  <si>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</si>
  <si>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</si>
  <si>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</si>
  <si>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</si>
  <si>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</si>
  <si>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</si>
  <si>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</si>
  <si>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</si>
  <si>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</si>
  <si>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</si>
  <si>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</si>
  <si>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</si>
  <si>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</si>
  <si>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</si>
  <si>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</si>
  <si>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</si>
  <si>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</si>
  <si>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</si>
  <si>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</si>
  <si>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</si>
  <si>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</si>
  <si>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</si>
  <si>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</si>
  <si>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</si>
  <si>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</si>
  <si>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</si>
  <si>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</si>
  <si>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</si>
  <si>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</si>
  <si>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</si>
  <si>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</si>
  <si>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</si>
  <si>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</si>
  <si>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</si>
  <si>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</si>
  <si>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</si>
  <si>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</si>
  <si>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</si>
  <si>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</si>
  <si>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</si>
  <si>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</si>
  <si>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</si>
  <si>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</si>
  <si>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</si>
  <si>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</si>
  <si>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</si>
  <si>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</si>
  <si>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</si>
  <si>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</si>
  <si>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</si>
  <si>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</si>
  <si>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</si>
  <si>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</si>
  <si>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</si>
  <si>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</si>
  <si>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</si>
  <si>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</si>
  <si>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</si>
  <si>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</si>
  <si>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</si>
  <si>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</si>
  <si>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</si>
  <si>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</si>
  <si>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</si>
  <si>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</si>
  <si>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</si>
  <si>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</si>
  <si>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</si>
  <si>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</si>
  <si>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</si>
  <si>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</si>
  <si>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</si>
  <si>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</si>
  <si>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</si>
  <si>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</si>
  <si>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</si>
  <si>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</si>
  <si>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</si>
  <si>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</si>
  <si>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</si>
  <si>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</si>
  <si>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</si>
  <si>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</si>
  <si>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</si>
  <si>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</si>
  <si>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</si>
  <si>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</si>
  <si>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</si>
  <si>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</si>
  <si>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</si>
  <si>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</si>
  <si>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</si>
  <si>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</si>
  <si>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</si>
  <si>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</si>
  <si>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</si>
  <si>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</si>
  <si>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</si>
  <si>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</si>
  <si>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</si>
  <si>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</si>
  <si>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</si>
  <si>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</si>
  <si>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</si>
  <si>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</si>
  <si>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</si>
  <si>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</si>
  <si>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</si>
  <si>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</si>
  <si>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</si>
  <si>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</si>
  <si>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</si>
  <si>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</si>
  <si>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</si>
  <si>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</si>
  <si>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</si>
  <si>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</si>
  <si>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</si>
  <si>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</si>
  <si>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</si>
  <si>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</si>
  <si>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</si>
  <si>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</si>
  <si>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</si>
  <si>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</si>
  <si>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</si>
  <si>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</si>
  <si>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</si>
  <si>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</si>
  <si>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</si>
  <si>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</si>
  <si>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</si>
  <si>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</si>
  <si>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</si>
  <si>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</si>
  <si>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</si>
  <si>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</si>
  <si>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</si>
  <si>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</si>
  <si>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</si>
  <si>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</si>
  <si>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</si>
  <si>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</si>
  <si>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</si>
  <si>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</si>
  <si>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</si>
  <si>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</si>
  <si>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</si>
  <si>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</si>
  <si>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</si>
  <si>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</si>
  <si>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</si>
  <si>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</si>
  <si>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</si>
  <si>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</si>
  <si>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</si>
  <si>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</si>
  <si>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</si>
  <si>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</si>
  <si>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</si>
  <si>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</si>
  <si>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</si>
  <si>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</si>
  <si>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</si>
  <si>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</si>
  <si>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</si>
  <si>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</si>
  <si>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</si>
  <si>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</si>
  <si>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</si>
  <si>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</si>
  <si>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</si>
  <si>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</si>
  <si>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</si>
  <si>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</si>
  <si>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</si>
  <si>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</si>
  <si>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</si>
  <si>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</si>
  <si>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</si>
  <si>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</si>
  <si>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</si>
  <si>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</si>
  <si>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</si>
  <si>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</si>
  <si>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</si>
  <si>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</si>
  <si>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</si>
  <si>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</si>
  <si>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</si>
  <si>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</si>
  <si>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</si>
  <si>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</si>
  <si>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</si>
  <si>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</si>
  <si>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</si>
  <si>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</si>
  <si>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</si>
  <si>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</si>
  <si>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</si>
  <si>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</si>
  <si>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</si>
  <si>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</si>
  <si>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</si>
  <si>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</si>
  <si>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</si>
  <si>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</si>
  <si>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</si>
  <si>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</si>
  <si>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</si>
  <si>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</si>
  <si>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</si>
  <si>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</si>
  <si>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</si>
  <si>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</si>
  <si>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</si>
  <si>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</si>
  <si>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</si>
  <si>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</si>
  <si>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</si>
  <si>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</si>
  <si>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</si>
  <si>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</si>
  <si>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</si>
  <si>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</si>
  <si>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</si>
  <si>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</si>
  <si>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</si>
  <si>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</si>
  <si>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</si>
  <si>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</si>
  <si>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</si>
  <si>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</si>
  <si>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</si>
  <si>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</si>
  <si>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</si>
  <si>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</si>
  <si>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</si>
  <si>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</si>
  <si>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</si>
  <si>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</si>
  <si>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</si>
  <si>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</si>
  <si>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</si>
  <si>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</si>
  <si>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</si>
  <si>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</si>
  <si>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</si>
  <si>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</si>
  <si>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</si>
  <si>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</si>
  <si>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</si>
  <si>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</si>
  <si>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</si>
  <si>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</si>
  <si>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</si>
  <si>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</si>
  <si>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</si>
  <si>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</si>
  <si>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</si>
  <si>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</si>
  <si>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</si>
  <si>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</si>
  <si>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</si>
  <si>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</si>
  <si>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</si>
  <si>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</si>
  <si>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</si>
  <si>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</si>
  <si>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</si>
  <si>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</si>
  <si>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</si>
  <si>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</si>
  <si>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</si>
  <si>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</si>
  <si>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</si>
  <si>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</si>
  <si>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</si>
  <si>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</si>
  <si>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</si>
  <si>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</si>
  <si>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</si>
  <si>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</si>
  <si>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</si>
  <si>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</si>
  <si>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</si>
  <si>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</si>
  <si>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</si>
  <si>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</si>
  <si>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</si>
  <si>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</si>
  <si>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</si>
  <si>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</si>
  <si>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</si>
  <si>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</si>
  <si>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</si>
  <si>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</si>
  <si>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</si>
  <si>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</si>
  <si>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</si>
  <si>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</si>
  <si>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</si>
  <si>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</si>
  <si>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</si>
  <si>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</si>
  <si>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</si>
  <si>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</si>
  <si>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</si>
  <si>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</si>
  <si>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</si>
  <si>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</si>
  <si>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</si>
  <si>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</si>
  <si>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</si>
  <si>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</si>
  <si>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</si>
  <si>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</si>
  <si>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</si>
  <si>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</si>
  <si>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</si>
  <si>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</si>
  <si>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</si>
  <si>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</si>
  <si>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</si>
  <si>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</si>
  <si>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</si>
  <si>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</si>
  <si>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</si>
  <si>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</si>
  <si>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</si>
  <si>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</si>
  <si>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</si>
  <si>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</si>
  <si>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</si>
  <si>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</si>
  <si>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</si>
  <si>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</si>
  <si>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</si>
  <si>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</si>
  <si>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</si>
  <si>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</si>
  <si>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</si>
  <si>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</si>
  <si>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</si>
  <si>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</si>
  <si>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</si>
  <si>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</si>
  <si>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</si>
  <si>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</si>
  <si>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</si>
  <si>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</si>
  <si>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</si>
  <si>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</si>
  <si>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</si>
  <si>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</si>
  <si>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</si>
  <si>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</si>
  <si>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</si>
  <si>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</si>
  <si>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</si>
  <si>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</si>
  <si>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</si>
  <si>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</si>
  <si>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</si>
  <si>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</si>
  <si>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</si>
  <si>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</si>
  <si>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</si>
  <si>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</si>
  <si>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</si>
  <si>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</si>
  <si>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</si>
  <si>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</si>
  <si>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</si>
  <si>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</si>
  <si>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</si>
  <si>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</si>
  <si>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</si>
  <si>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</si>
  <si>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</si>
  <si>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</si>
  <si>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</si>
  <si>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</si>
  <si>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</si>
  <si>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</si>
  <si>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</si>
  <si>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</si>
  <si>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</si>
  <si>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</si>
  <si>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</si>
  <si>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</si>
  <si>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</si>
  <si>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</si>
  <si>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</si>
  <si>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</si>
  <si>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</si>
  <si>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</si>
  <si>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</si>
  <si>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</si>
  <si>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</si>
  <si>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</si>
  <si>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</si>
  <si>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</si>
  <si>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</si>
  <si>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</si>
  <si>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</si>
  <si>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</si>
  <si>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</si>
  <si>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</si>
  <si>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</si>
  <si>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</si>
  <si>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</si>
  <si>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</si>
  <si>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</si>
  <si>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</si>
  <si>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</si>
  <si>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</si>
  <si>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</si>
  <si>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</si>
  <si>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</si>
  <si>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</si>
  <si>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</si>
  <si>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</si>
  <si>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</si>
  <si>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</si>
  <si>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</si>
  <si>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</si>
  <si>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</si>
  <si>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</si>
  <si>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</si>
  <si>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</si>
  <si>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</si>
  <si>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</si>
  <si>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</si>
  <si>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</si>
  <si>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</si>
  <si>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</si>
  <si>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</si>
  <si>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</si>
  <si>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</si>
  <si>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</si>
  <si>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</si>
  <si>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</si>
  <si>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</si>
  <si>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</si>
  <si>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</si>
  <si>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</si>
  <si>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</si>
  <si>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</si>
  <si>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</si>
  <si>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</si>
  <si>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</si>
  <si>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</si>
  <si>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</si>
  <si>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</si>
  <si>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</si>
  <si>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</si>
  <si>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</si>
  <si>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</si>
  <si>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</si>
  <si>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</si>
  <si>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</si>
  <si>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</si>
  <si>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</si>
  <si>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</si>
  <si>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</si>
  <si>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</si>
  <si>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</si>
  <si>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</si>
  <si>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</si>
  <si>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</si>
  <si>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</si>
  <si>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</si>
  <si>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</si>
  <si>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</si>
  <si>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</si>
  <si>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</si>
  <si>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</si>
  <si>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</si>
  <si>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</si>
  <si>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</si>
  <si>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</si>
  <si>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</si>
  <si>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</si>
  <si>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</si>
  <si>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</si>
  <si>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</si>
  <si>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</si>
  <si>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</si>
  <si>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</si>
  <si>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</si>
  <si>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</si>
  <si>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</si>
  <si>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</si>
  <si>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</si>
  <si>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</si>
  <si>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</si>
  <si>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</si>
  <si>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</si>
  <si>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</si>
  <si>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</si>
  <si>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</si>
  <si>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</si>
  <si>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</si>
  <si>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</si>
  <si>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</si>
  <si>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</si>
  <si>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</si>
  <si>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</si>
  <si>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</si>
  <si>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</si>
  <si>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</si>
  <si>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</si>
  <si>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</si>
  <si>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</si>
  <si>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</si>
  <si>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</si>
  <si>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</si>
  <si>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</si>
  <si>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</si>
  <si>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</si>
  <si>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</si>
  <si>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</si>
  <si>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</si>
  <si>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</si>
  <si>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</si>
  <si>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</si>
  <si>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</si>
  <si>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</si>
  <si>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</si>
  <si>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</si>
  <si>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</si>
  <si>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</si>
  <si>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</si>
  <si>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</si>
  <si>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</si>
  <si>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</si>
  <si>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</si>
  <si>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</si>
  <si>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</si>
  <si>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</si>
  <si>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</si>
  <si>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</si>
  <si>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</si>
  <si>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</si>
  <si>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</si>
  <si>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</si>
  <si>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</si>
  <si>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</si>
  <si>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</si>
  <si>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</si>
  <si>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</si>
  <si>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</si>
  <si>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</si>
  <si>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</si>
  <si>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</si>
  <si>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</si>
  <si>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</si>
  <si>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</si>
  <si>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</si>
  <si>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</si>
  <si>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</si>
  <si>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</si>
  <si>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</si>
  <si>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</si>
  <si>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</si>
  <si>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</si>
  <si>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</si>
  <si>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</si>
  <si>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</si>
  <si>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</si>
  <si>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</si>
  <si>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</si>
  <si>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</si>
  <si>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</si>
  <si>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</si>
  <si>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</si>
  <si>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</si>
  <si>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</si>
  <si>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</si>
  <si>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</si>
  <si>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</si>
  <si>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</si>
  <si>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</si>
  <si>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</si>
  <si>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</si>
  <si>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</si>
  <si>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</si>
  <si>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</si>
  <si>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</si>
  <si>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</si>
  <si>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</si>
  <si>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</si>
  <si>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</si>
  <si>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</si>
  <si>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</si>
  <si>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</si>
  <si>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</si>
  <si>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</si>
  <si>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</si>
  <si>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</si>
  <si>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</si>
  <si>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</si>
  <si>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</si>
  <si>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</si>
  <si>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</si>
  <si>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</si>
  <si>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</si>
  <si>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</si>
  <si>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</si>
  <si>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</si>
  <si>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</si>
  <si>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</si>
  <si>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</si>
  <si>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</si>
  <si>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</si>
  <si>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</si>
  <si>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</si>
  <si>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</si>
  <si>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</si>
  <si>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</si>
  <si>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</si>
  <si>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</si>
  <si>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</si>
  <si>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</si>
  <si>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</si>
  <si>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</si>
  <si>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</si>
  <si>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</si>
  <si>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</si>
  <si>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</si>
  <si>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</si>
  <si>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</si>
  <si>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</si>
  <si>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</si>
  <si>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</si>
  <si>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</si>
  <si>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</si>
  <si>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</si>
  <si>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</si>
  <si>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</si>
  <si>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</si>
  <si>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</si>
  <si>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</si>
  <si>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</si>
  <si>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</si>
  <si>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</si>
  <si>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</si>
  <si>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</si>
  <si>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</si>
  <si>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</si>
  <si>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</si>
  <si>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</si>
  <si>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</si>
  <si>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</si>
  <si>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</si>
  <si>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</si>
  <si>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</si>
  <si>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</si>
  <si>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</si>
  <si>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</si>
  <si>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</si>
  <si>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</si>
  <si>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</si>
  <si>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</si>
  <si>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</si>
  <si>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</si>
  <si>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</si>
  <si>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</si>
  <si>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</si>
  <si>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</si>
  <si>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</si>
  <si>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</si>
  <si>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</si>
  <si>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</si>
  <si>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</si>
  <si>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</si>
  <si>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</si>
  <si>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</si>
  <si>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</si>
  <si>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</si>
  <si>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</si>
  <si>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</si>
  <si>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</si>
  <si>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</si>
  <si>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</si>
  <si>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</si>
  <si>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</si>
  <si>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</si>
  <si>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</si>
  <si>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</si>
  <si>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</si>
  <si>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</si>
  <si>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</si>
  <si>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</si>
  <si>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</si>
  <si>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</si>
  <si>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</si>
  <si>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</si>
  <si>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</si>
  <si>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</si>
  <si>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</si>
  <si>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</si>
  <si>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</si>
  <si>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</si>
  <si>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</si>
  <si>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</si>
  <si>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</si>
  <si>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</si>
  <si>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</si>
  <si>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</si>
  <si>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</si>
  <si>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</si>
  <si>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</si>
  <si>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</si>
  <si>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</si>
  <si>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</si>
  <si>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</si>
  <si>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</si>
  <si>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</si>
  <si>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</si>
  <si>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</si>
  <si>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</si>
  <si>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</si>
  <si>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</si>
  <si>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</si>
  <si>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</si>
  <si>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</si>
  <si>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</si>
  <si>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</si>
  <si>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</si>
  <si>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</si>
  <si>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</si>
  <si>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</si>
  <si>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</si>
  <si>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</si>
  <si>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</si>
  <si>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</si>
  <si>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</si>
  <si>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</si>
  <si>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</si>
  <si>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</si>
  <si>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</si>
  <si>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</si>
  <si>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</si>
  <si>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</si>
  <si>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</si>
  <si>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</si>
  <si>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</si>
  <si>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</si>
  <si>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</si>
  <si>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</si>
  <si>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</si>
  <si>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</si>
  <si>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</si>
  <si>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</si>
  <si>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</si>
  <si>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</si>
  <si>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</si>
  <si>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</si>
  <si>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</si>
  <si>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</si>
  <si>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</si>
  <si>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</si>
  <si>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</si>
  <si>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</si>
  <si>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</si>
  <si>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</si>
  <si>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</si>
  <si>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</si>
  <si>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</si>
  <si>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</si>
  <si>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</si>
  <si>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</si>
  <si>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</si>
  <si>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</si>
  <si>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</si>
  <si>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</si>
  <si>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</si>
  <si>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</si>
  <si>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</si>
  <si>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</si>
  <si>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</si>
  <si>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</si>
  <si>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</si>
  <si>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</si>
  <si>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</si>
  <si>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</si>
  <si>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</si>
  <si>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</si>
  <si>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</si>
  <si>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</si>
  <si>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</si>
  <si>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</si>
  <si>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</si>
  <si>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</si>
  <si>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</si>
  <si>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</si>
  <si>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</si>
  <si>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</si>
  <si>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</si>
  <si>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</si>
  <si>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</si>
  <si>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</si>
  <si>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</si>
  <si>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</si>
  <si>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</si>
  <si>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</si>
  <si>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</si>
  <si>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</si>
  <si>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</si>
  <si>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</si>
  <si>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</si>
  <si>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</si>
  <si>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</si>
  <si>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</si>
  <si>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</si>
  <si>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</si>
  <si>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</si>
  <si>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</si>
  <si>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</si>
  <si>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</si>
  <si>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</si>
  <si>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</si>
  <si>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</si>
  <si>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</si>
  <si>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</si>
  <si>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</si>
  <si>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</si>
  <si>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</si>
  <si>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</si>
  <si>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</si>
  <si>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</si>
  <si>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</si>
  <si>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</si>
  <si>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</si>
  <si>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</si>
  <si>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</si>
  <si>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</si>
  <si>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</si>
  <si>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</si>
  <si>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</si>
  <si>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</si>
  <si>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</si>
  <si>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</si>
  <si>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</si>
  <si>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</si>
  <si>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</si>
  <si>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</si>
  <si>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</si>
  <si>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</si>
  <si>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</si>
  <si>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</si>
  <si>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</si>
  <si>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</si>
  <si>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</si>
  <si>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</si>
  <si>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</si>
  <si>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</si>
  <si>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</si>
  <si>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</si>
  <si>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</si>
  <si>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</si>
  <si>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</si>
  <si>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</si>
  <si>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</si>
  <si>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</si>
  <si>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</si>
  <si>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</si>
  <si>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</si>
  <si>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</si>
  <si>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</si>
  <si>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</si>
  <si>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</si>
  <si>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</si>
  <si>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</si>
  <si>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</si>
  <si>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</si>
  <si>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</si>
  <si>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</si>
  <si>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</si>
  <si>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</si>
  <si>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</si>
  <si>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</si>
  <si>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</si>
  <si>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</si>
  <si>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</si>
  <si>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</si>
  <si>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</si>
  <si>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</si>
  <si>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</si>
  <si>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</si>
  <si>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</si>
  <si>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</si>
  <si>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</si>
  <si>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</si>
  <si>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</si>
  <si>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</si>
  <si>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</si>
  <si>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</si>
  <si>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</si>
  <si>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</si>
  <si>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</si>
  <si>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</si>
  <si>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</si>
  <si>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</si>
  <si>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</si>
  <si>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</si>
  <si>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</si>
  <si>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</si>
  <si>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</si>
  <si>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</si>
  <si>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</si>
  <si>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</si>
  <si>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</si>
  <si>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</si>
  <si>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</si>
  <si>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</si>
  <si>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</si>
  <si>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</si>
  <si>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</si>
  <si>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</si>
  <si>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</si>
  <si>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</si>
  <si>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</si>
  <si>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</si>
  <si>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</si>
  <si>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</si>
  <si>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</si>
  <si>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</si>
  <si>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</si>
  <si>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</si>
  <si>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</si>
  <si>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</si>
  <si>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</si>
  <si>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</si>
  <si>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</si>
  <si>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</si>
  <si>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</si>
  <si>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</si>
  <si>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</si>
  <si>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</si>
  <si>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</si>
  <si>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</si>
  <si>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</si>
  <si>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</si>
  <si>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</si>
  <si>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</si>
  <si>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</si>
  <si>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</si>
  <si>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</si>
  <si>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</si>
  <si>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</si>
  <si>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</si>
  <si>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</si>
  <si>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</si>
  <si>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</si>
  <si>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</si>
  <si>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</si>
  <si>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</si>
  <si>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</si>
  <si>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</si>
  <si>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</si>
  <si>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</si>
  <si>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</si>
  <si>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</si>
  <si>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</si>
  <si>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</si>
  <si>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</si>
  <si>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</si>
  <si>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</si>
  <si>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</si>
  <si>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</si>
  <si>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</si>
  <si>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</si>
  <si>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</si>
  <si>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</si>
  <si>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</si>
  <si>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</si>
  <si>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</si>
  <si>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</si>
  <si>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</si>
  <si>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</si>
  <si>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</si>
  <si>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</si>
  <si>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</si>
  <si>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</si>
  <si>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</si>
  <si>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</si>
  <si>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</si>
  <si>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</si>
  <si>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</si>
  <si>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</si>
  <si>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</si>
  <si>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</si>
  <si>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</si>
  <si>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</si>
  <si>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</si>
  <si>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</si>
  <si>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</si>
  <si>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</si>
  <si>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</si>
  <si>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</si>
  <si>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</si>
  <si>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</si>
  <si>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</si>
  <si>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</si>
  <si>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</si>
  <si>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</si>
  <si>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</si>
  <si>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</si>
  <si>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</si>
  <si>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</si>
  <si>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</si>
  <si>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</si>
  <si>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</si>
  <si>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</si>
  <si>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</si>
  <si>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</si>
  <si>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</si>
  <si>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</si>
  <si>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</si>
  <si>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</si>
  <si>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</si>
  <si>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</si>
  <si>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</si>
  <si>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</si>
  <si>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</si>
  <si>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</si>
  <si>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</si>
  <si>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</si>
  <si>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</si>
  <si>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</si>
  <si>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</si>
  <si>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</si>
  <si>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</si>
  <si>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</si>
  <si>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</si>
  <si>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</si>
  <si>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</si>
  <si>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</si>
  <si>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</si>
  <si>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</si>
  <si>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</si>
  <si>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</si>
  <si>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</si>
  <si>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</si>
  <si>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</si>
  <si>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</si>
  <si>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</si>
  <si>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</si>
  <si>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</si>
  <si>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</si>
  <si>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</si>
  <si>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</si>
  <si>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</si>
  <si>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</si>
  <si>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</si>
  <si>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</si>
  <si>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</si>
  <si>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</si>
  <si>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</si>
  <si>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</si>
  <si>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</si>
  <si>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</si>
  <si>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</si>
  <si>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</si>
  <si>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</si>
  <si>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</si>
  <si>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</si>
  <si>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</si>
  <si>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</si>
  <si>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</si>
  <si>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</si>
  <si>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</si>
  <si>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</si>
  <si>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</si>
  <si>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</si>
  <si>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</si>
  <si>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</si>
  <si>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</si>
  <si>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</si>
  <si>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</si>
  <si>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</si>
  <si>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</si>
  <si>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</si>
  <si>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</si>
  <si>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</si>
  <si>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</si>
  <si>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</si>
  <si>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</si>
  <si>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</si>
  <si>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</si>
  <si>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</si>
  <si>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</si>
  <si>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</si>
  <si>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</si>
  <si>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</si>
  <si>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</si>
  <si>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</si>
  <si>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</si>
  <si>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</si>
  <si>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</si>
  <si>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</si>
  <si>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</si>
  <si>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</si>
  <si>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</si>
  <si>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</si>
  <si>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</si>
  <si>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</si>
  <si>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</si>
  <si>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</si>
  <si>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</si>
  <si>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</si>
  <si>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</si>
  <si>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</si>
  <si>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</si>
  <si>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</si>
  <si>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</si>
  <si>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</si>
  <si>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</si>
  <si>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</si>
  <si>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</si>
  <si>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</si>
  <si>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</si>
  <si>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</si>
  <si>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</si>
  <si>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</si>
  <si>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</si>
  <si>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</si>
  <si>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</si>
  <si>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</si>
  <si>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</si>
  <si>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</si>
  <si>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</si>
  <si>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</si>
  <si>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</si>
  <si>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</si>
  <si>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</si>
  <si>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</si>
  <si>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</si>
  <si>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</si>
  <si>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</si>
  <si>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</si>
  <si>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</si>
  <si>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</si>
  <si>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</si>
  <si>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</si>
  <si>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</si>
  <si>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</si>
  <si>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</si>
  <si>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</si>
  <si>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</si>
  <si>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</si>
  <si>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</si>
  <si>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</si>
  <si>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</si>
  <si>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</si>
  <si>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</si>
  <si>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</si>
  <si>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</si>
  <si>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</si>
  <si>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</si>
  <si>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</si>
  <si>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</si>
  <si>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</si>
  <si>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</si>
  <si>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</si>
  <si>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</si>
  <si>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</si>
  <si>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</si>
  <si>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</si>
  <si>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</si>
  <si>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</si>
  <si>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</si>
  <si>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</si>
  <si>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</si>
  <si>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</si>
  <si>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</si>
  <si>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</si>
  <si>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</si>
  <si>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</si>
  <si>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</si>
  <si>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</si>
  <si>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</si>
  <si>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</si>
  <si>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</si>
  <si>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</si>
  <si>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</si>
  <si>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</si>
  <si>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</si>
  <si>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</si>
  <si>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</si>
  <si>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</si>
  <si>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</si>
  <si>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</si>
  <si>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</si>
  <si>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</si>
  <si>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</si>
  <si>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</si>
  <si>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</si>
  <si>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</si>
  <si>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</si>
  <si>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</si>
  <si>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</si>
  <si>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</si>
  <si>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</si>
  <si>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</si>
  <si>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</si>
  <si>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</si>
  <si>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</si>
  <si>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</si>
  <si>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</si>
  <si>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</si>
  <si>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</si>
  <si>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</si>
  <si>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</si>
  <si>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</si>
  <si>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</si>
  <si>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</si>
  <si>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</si>
  <si>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</si>
  <si>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</si>
  <si>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</si>
  <si>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</si>
  <si>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</si>
  <si>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</si>
  <si>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</si>
  <si>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</si>
  <si>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</si>
  <si>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</si>
  <si>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</si>
  <si>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</si>
  <si>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</si>
  <si>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</si>
  <si>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</si>
  <si>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</si>
  <si>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</si>
  <si>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</si>
  <si>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</si>
  <si>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</si>
  <si>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</si>
  <si>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</si>
  <si>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</si>
  <si>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</si>
  <si>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</si>
  <si>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</si>
  <si>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</si>
  <si>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</si>
  <si>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</si>
  <si>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</si>
  <si>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</si>
  <si>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</si>
  <si>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</si>
  <si>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</si>
  <si>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</si>
  <si>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</si>
  <si>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</si>
  <si>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</si>
  <si>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</si>
  <si>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</si>
  <si>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</si>
  <si>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</si>
  <si>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</si>
  <si>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</si>
  <si>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</si>
  <si>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</si>
  <si>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</si>
  <si>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</si>
  <si>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</si>
  <si>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</si>
  <si>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</si>
  <si>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</si>
  <si>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</si>
  <si>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</si>
  <si>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</si>
  <si>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</si>
  <si>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</si>
  <si>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</si>
  <si>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</si>
  <si>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</si>
  <si>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</si>
  <si>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</si>
  <si>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</si>
  <si>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</si>
  <si>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</si>
  <si>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</si>
  <si>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</si>
  <si>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</si>
  <si>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</si>
  <si>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</si>
  <si>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</si>
  <si>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</si>
  <si>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</si>
  <si>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</si>
  <si>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</si>
  <si>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</si>
  <si>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</si>
  <si>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</si>
  <si>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</si>
  <si>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</si>
  <si>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</si>
  <si>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</si>
  <si>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</si>
  <si>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</si>
  <si>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</si>
  <si>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</si>
  <si>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</si>
  <si>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</si>
  <si>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</si>
  <si>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</si>
  <si>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</si>
  <si>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</si>
  <si>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</si>
  <si>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</si>
  <si>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</si>
  <si>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</si>
  <si>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</si>
  <si>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</si>
  <si>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</si>
  <si>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</si>
  <si>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</si>
  <si>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</si>
  <si>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</si>
  <si>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</si>
  <si>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</si>
  <si>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</si>
  <si>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</si>
  <si>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</si>
  <si>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</si>
  <si>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</si>
  <si>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</si>
  <si>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</si>
  <si>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</si>
  <si>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</si>
  <si>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</si>
  <si>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</si>
  <si>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</si>
  <si>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</si>
  <si>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</si>
  <si>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</si>
  <si>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</si>
  <si>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</si>
  <si>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</si>
  <si>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</si>
  <si>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</si>
  <si>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</si>
  <si>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</si>
  <si>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</si>
  <si>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</si>
  <si>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</si>
  <si>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</si>
  <si>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</si>
  <si>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</si>
  <si>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</si>
  <si>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</si>
  <si>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</si>
  <si>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</si>
  <si>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</si>
  <si>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</si>
  <si>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</si>
  <si>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</si>
  <si>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</si>
  <si>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</si>
  <si>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</si>
  <si>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</si>
  <si>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</si>
  <si>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</si>
  <si>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</si>
  <si>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</si>
  <si>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</si>
  <si>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</si>
  <si>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</si>
  <si>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</si>
  <si>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</si>
  <si>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</si>
  <si>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</si>
  <si>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</si>
  <si>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</si>
  <si>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</si>
  <si>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</si>
  <si>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</si>
  <si>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</si>
  <si>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</si>
  <si>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</si>
  <si>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</si>
  <si>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</si>
  <si>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</si>
  <si>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</si>
  <si>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</si>
  <si>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</si>
  <si>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</si>
  <si>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</si>
  <si>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</si>
  <si>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</si>
  <si>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</si>
  <si>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</si>
  <si>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</si>
  <si>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</si>
  <si>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</si>
  <si>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</si>
  <si>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</si>
  <si>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</si>
  <si>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</si>
  <si>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</si>
  <si>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</si>
  <si>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</si>
  <si>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</si>
  <si>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</si>
  <si>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</si>
  <si>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</si>
  <si>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</si>
  <si>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</si>
  <si>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</si>
  <si>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</si>
  <si>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</si>
  <si>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</si>
  <si>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</si>
  <si>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</si>
  <si>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</si>
  <si>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</si>
  <si>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</si>
  <si>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</si>
  <si>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</si>
  <si>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</si>
  <si>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</si>
  <si>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</si>
  <si>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</si>
  <si>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</si>
  <si>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</si>
  <si>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</si>
  <si>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</si>
  <si>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</si>
  <si>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</si>
  <si>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</si>
  <si>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</si>
  <si>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</si>
  <si>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</si>
  <si>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</si>
  <si>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</si>
  <si>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</si>
  <si>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</si>
  <si>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</si>
  <si>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</si>
  <si>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</si>
  <si>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</si>
  <si>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</si>
  <si>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</si>
  <si>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</si>
  <si>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</si>
  <si>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</si>
  <si>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</si>
  <si>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</si>
  <si>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</si>
  <si>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</si>
  <si>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</si>
  <si>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</si>
  <si>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</si>
  <si>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</si>
  <si>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</si>
  <si>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</si>
  <si>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</si>
  <si>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</si>
  <si>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</si>
  <si>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</si>
  <si>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</si>
  <si>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</si>
  <si>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</si>
  <si>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</si>
  <si>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</si>
  <si>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</si>
  <si>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</si>
  <si>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</si>
  <si>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</si>
  <si>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</si>
  <si>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</si>
  <si>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</si>
  <si>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</si>
  <si>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</si>
  <si>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</si>
  <si>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</si>
  <si>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</si>
  <si>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</si>
  <si>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</si>
  <si>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</si>
  <si>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</si>
  <si>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</si>
  <si>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</si>
  <si>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</si>
  <si>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</si>
  <si>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</si>
  <si>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</si>
  <si>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</si>
  <si>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</si>
  <si>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</si>
  <si>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</si>
  <si>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</si>
  <si>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</si>
  <si>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</si>
  <si>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</si>
  <si>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</si>
  <si>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</si>
  <si>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</si>
  <si>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</si>
  <si>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</si>
  <si>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</si>
  <si>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</si>
  <si>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</si>
  <si>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</si>
  <si>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</si>
  <si>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</si>
  <si>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</si>
  <si>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</si>
  <si>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</si>
  <si>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</si>
  <si>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</si>
  <si>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</si>
  <si>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</si>
  <si>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</si>
  <si>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</si>
  <si>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</si>
  <si>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</si>
  <si>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</si>
  <si>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</si>
  <si>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</si>
  <si>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</si>
  <si>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</si>
  <si>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</si>
  <si>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</si>
  <si>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</si>
  <si>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</si>
  <si>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</si>
  <si>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</si>
  <si>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</si>
  <si>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</si>
  <si>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</si>
  <si>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</si>
  <si>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</si>
  <si>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</si>
  <si>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</si>
  <si>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</si>
  <si>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</si>
  <si>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</si>
  <si>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</si>
  <si>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</si>
  <si>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</si>
  <si>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</si>
  <si>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</si>
  <si>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</si>
  <si>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</si>
  <si>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</si>
  <si>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</si>
  <si>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</si>
  <si>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</si>
  <si>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</si>
  <si>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</si>
  <si>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</si>
  <si>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</si>
  <si>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</si>
  <si>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</si>
  <si>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</si>
  <si>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</si>
  <si>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</si>
  <si>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</si>
  <si>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</si>
  <si>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</si>
  <si>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</si>
  <si>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</si>
  <si>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</si>
  <si>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</si>
  <si>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</si>
  <si>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</si>
  <si>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</si>
  <si>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</si>
  <si>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</si>
  <si>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</si>
  <si>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</si>
  <si>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</si>
  <si>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</si>
  <si>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</si>
  <si>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</si>
  <si>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</si>
  <si>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</si>
  <si>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</si>
  <si>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</si>
  <si>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</si>
  <si>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</si>
  <si>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</si>
  <si>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</si>
  <si>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</si>
  <si>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</si>
  <si>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</si>
  <si>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</si>
  <si>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</si>
  <si>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</si>
  <si>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</si>
  <si>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</si>
  <si>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</si>
  <si>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</si>
  <si>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</si>
  <si>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</si>
  <si>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</si>
  <si>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</si>
  <si>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</si>
  <si>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</si>
  <si>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</si>
  <si>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</si>
  <si>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</si>
  <si>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</si>
  <si>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</si>
  <si>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</si>
  <si>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</si>
  <si>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</si>
  <si>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</si>
  <si>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</si>
  <si>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</si>
  <si>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</si>
  <si>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</si>
  <si>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</si>
  <si>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</si>
  <si>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</si>
  <si>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</si>
  <si>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</si>
  <si>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</si>
  <si>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</si>
  <si>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</si>
  <si>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</si>
  <si>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</si>
  <si>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</si>
  <si>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</si>
  <si>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</si>
  <si>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</si>
  <si>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</si>
  <si>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</si>
  <si>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</si>
  <si>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</si>
  <si>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</si>
  <si>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</si>
  <si>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</si>
  <si>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</si>
  <si>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</si>
  <si>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</si>
  <si>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</si>
  <si>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</si>
  <si>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</si>
  <si>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</si>
  <si>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</si>
  <si>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</si>
  <si>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</si>
  <si>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</si>
  <si>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</si>
  <si>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</si>
  <si>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</si>
  <si>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</si>
  <si>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</si>
  <si>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</si>
  <si>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</si>
  <si>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</si>
  <si>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</si>
  <si>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</si>
  <si>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</si>
  <si>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</si>
  <si>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</si>
  <si>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</si>
  <si>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</si>
  <si>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</si>
  <si>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</si>
  <si>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</si>
  <si>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</si>
  <si>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</si>
  <si>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</si>
  <si>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</si>
  <si>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</si>
  <si>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</si>
  <si>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</si>
  <si>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</si>
  <si>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</si>
  <si>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</si>
  <si>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</si>
  <si>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</si>
  <si>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</si>
  <si>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</si>
  <si>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</si>
  <si>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</si>
  <si>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</si>
  <si>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</si>
  <si>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</si>
  <si>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</si>
  <si>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</si>
  <si>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</si>
  <si>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</si>
  <si>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</si>
  <si>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</si>
  <si>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</si>
  <si>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</si>
  <si>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</si>
  <si>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</si>
  <si>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</si>
  <si>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</si>
  <si>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</si>
  <si>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</si>
  <si>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</si>
  <si>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</si>
  <si>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</si>
  <si>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</si>
  <si>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</si>
  <si>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</si>
  <si>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</si>
  <si>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</si>
  <si>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</si>
  <si>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</si>
  <si>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</si>
  <si>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</si>
  <si>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</si>
  <si>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</si>
  <si>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</si>
  <si>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</si>
  <si>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</si>
  <si>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</si>
  <si>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</si>
  <si>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</si>
  <si>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</si>
  <si>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</si>
  <si>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</si>
  <si>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</si>
  <si>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</si>
  <si>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</si>
  <si>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</si>
  <si>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</si>
  <si>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</si>
  <si>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</si>
  <si>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</si>
  <si>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</si>
  <si>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</si>
  <si>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</si>
  <si>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</si>
  <si>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</si>
  <si>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</si>
  <si>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</si>
  <si>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</si>
  <si>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</si>
  <si>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</si>
  <si>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</si>
  <si>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</si>
  <si>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</si>
  <si>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</si>
  <si>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</si>
  <si>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</si>
  <si>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</si>
  <si>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</si>
  <si>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</si>
  <si>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</si>
  <si>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</si>
  <si>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</si>
  <si>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</si>
  <si>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</si>
  <si>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</si>
  <si>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</si>
  <si>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</si>
  <si>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</si>
  <si>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</si>
  <si>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</si>
  <si>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</si>
  <si>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</si>
  <si>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</si>
  <si>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</si>
  <si>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</si>
  <si>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</si>
  <si>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</si>
  <si>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</si>
  <si>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</si>
  <si>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</si>
  <si>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</si>
  <si>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</si>
  <si>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</si>
  <si>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</si>
  <si>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</si>
  <si>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</si>
  <si>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</si>
  <si>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</si>
  <si>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</si>
  <si>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</si>
  <si>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</si>
  <si>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</si>
  <si>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</si>
  <si>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</si>
  <si>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</si>
  <si>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</si>
  <si>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</si>
  <si>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</si>
  <si>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</si>
  <si>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</si>
  <si>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</si>
  <si>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</si>
  <si>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</si>
  <si>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</si>
  <si>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</si>
  <si>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</si>
  <si>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</si>
  <si>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</si>
  <si>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</si>
  <si>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</si>
  <si>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</si>
  <si>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</si>
  <si>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</si>
  <si>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</si>
  <si>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</si>
  <si>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</si>
  <si>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</si>
  <si>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</si>
  <si>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</si>
  <si>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</si>
  <si>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</si>
  <si>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</si>
  <si>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</si>
  <si>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</si>
  <si>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</si>
  <si>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</si>
  <si>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</si>
  <si>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</si>
  <si>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</si>
  <si>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</si>
  <si>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</si>
  <si>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</si>
  <si>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</si>
  <si>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</si>
  <si>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</si>
  <si>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</si>
  <si>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</si>
  <si>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</si>
  <si>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</si>
  <si>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</si>
  <si>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</si>
  <si>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</si>
  <si>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</si>
  <si>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</si>
  <si>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</si>
  <si>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</si>
  <si>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</si>
  <si>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</si>
  <si>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</si>
  <si>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</si>
  <si>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</si>
  <si>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</si>
  <si>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</si>
  <si>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</si>
  <si>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</si>
  <si>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</si>
  <si>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</si>
  <si>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</si>
  <si>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</si>
  <si>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</si>
  <si>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</si>
  <si>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</si>
  <si>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</si>
  <si>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</si>
  <si>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</si>
  <si>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</si>
  <si>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</si>
  <si>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</si>
  <si>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</si>
  <si>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</si>
  <si>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</si>
  <si>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</si>
  <si>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</si>
  <si>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</si>
  <si>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</si>
  <si>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</si>
  <si>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</si>
  <si>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</si>
  <si>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</si>
  <si>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</si>
  <si>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</si>
  <si>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</si>
  <si>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</si>
  <si>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</si>
  <si>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</si>
  <si>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</si>
  <si>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</si>
  <si>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</si>
  <si>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</si>
  <si>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</si>
  <si>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</si>
  <si>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</si>
  <si>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</si>
  <si>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</si>
  <si>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</si>
  <si>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</si>
  <si>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</si>
  <si>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</si>
  <si>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</si>
  <si>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</si>
  <si>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</si>
  <si>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</si>
  <si>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</si>
  <si>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</si>
  <si>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</si>
  <si>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</si>
  <si>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</si>
  <si>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</si>
  <si>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</si>
  <si>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</si>
  <si>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</si>
  <si>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</si>
  <si>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</si>
  <si>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</si>
  <si>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</si>
  <si>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</si>
  <si>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</si>
  <si>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</si>
  <si>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</si>
  <si>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</si>
  <si>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</si>
  <si>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</si>
  <si>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</si>
  <si>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</si>
  <si>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</si>
  <si>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</si>
  <si>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</si>
  <si>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</si>
  <si>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</si>
  <si>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</si>
  <si>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</si>
  <si>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</si>
  <si>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</si>
  <si>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</si>
  <si>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</si>
  <si>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</si>
  <si>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</si>
  <si>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</si>
  <si>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</si>
  <si>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</si>
  <si>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</si>
  <si>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</si>
  <si>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</si>
  <si>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</si>
  <si>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</si>
  <si>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</si>
  <si>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</si>
  <si>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</si>
  <si>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</si>
  <si>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</si>
  <si>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</si>
  <si>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</si>
  <si>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</si>
  <si>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</si>
  <si>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</si>
  <si>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</si>
  <si>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</si>
  <si>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</si>
  <si>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</si>
  <si>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</si>
  <si>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</si>
  <si>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</si>
  <si>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</si>
  <si>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</si>
  <si>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</si>
  <si>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</si>
  <si>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</si>
  <si>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</si>
  <si>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</si>
  <si>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</si>
  <si>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</si>
  <si>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</si>
  <si>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</si>
  <si>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</si>
  <si>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</si>
  <si>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</si>
  <si>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</si>
  <si>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</si>
  <si>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</si>
  <si>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</si>
  <si>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</si>
  <si>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</si>
  <si>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</si>
  <si>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</si>
  <si>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</si>
  <si>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</si>
  <si>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</si>
  <si>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</si>
  <si>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</si>
  <si>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</si>
  <si>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</si>
  <si>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</si>
  <si>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</si>
  <si>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</si>
  <si>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</si>
  <si>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</si>
  <si>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</si>
  <si>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</si>
  <si>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</si>
  <si>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</si>
  <si>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</si>
  <si>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</si>
  <si>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</si>
  <si>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</si>
  <si>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</si>
  <si>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</si>
  <si>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</si>
  <si>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</si>
  <si>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</si>
  <si>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</si>
  <si>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</si>
  <si>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</si>
  <si>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</si>
  <si>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</si>
  <si>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</si>
  <si>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</si>
  <si>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</si>
  <si>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</si>
  <si>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</si>
  <si>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</si>
  <si>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</si>
  <si>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</si>
  <si>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</si>
  <si>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</si>
  <si>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</si>
  <si>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</si>
  <si>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</si>
  <si>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</si>
  <si>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</si>
  <si>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</si>
  <si>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</si>
  <si>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</si>
  <si>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</si>
  <si>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</si>
  <si>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</si>
  <si>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</si>
  <si>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</si>
  <si>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</si>
  <si>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</si>
  <si>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</si>
  <si>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</si>
  <si>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</si>
  <si>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</si>
  <si>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</si>
  <si>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</si>
  <si>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</si>
  <si>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</si>
  <si>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</si>
  <si>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</si>
  <si>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</si>
  <si>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</si>
  <si>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</si>
  <si>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</si>
  <si>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</si>
  <si>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</si>
  <si>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</si>
  <si>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</si>
  <si>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</si>
  <si>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</si>
  <si>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</si>
  <si>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</si>
  <si>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</si>
  <si>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</si>
  <si>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</si>
  <si>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</si>
  <si>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</si>
  <si>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</si>
  <si>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</si>
  <si>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</si>
  <si>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</si>
  <si>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</si>
  <si>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</si>
  <si>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</si>
  <si>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</si>
  <si>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</si>
  <si>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</si>
  <si>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</si>
  <si>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</si>
  <si>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</si>
  <si>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</si>
  <si>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</si>
  <si>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</si>
  <si>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</si>
  <si>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</si>
  <si>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</si>
  <si>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</si>
  <si>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</si>
  <si>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</si>
  <si>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</si>
  <si>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</si>
  <si>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</si>
  <si>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</si>
  <si>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</si>
  <si>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</si>
  <si>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</si>
  <si>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</si>
  <si>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</si>
  <si>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</si>
  <si>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</si>
  <si>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</si>
  <si>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</si>
  <si>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</si>
  <si>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</si>
  <si>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</si>
  <si>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</si>
  <si>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</si>
  <si>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</si>
  <si>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</si>
  <si>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</si>
  <si>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</si>
  <si>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</si>
  <si>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</si>
  <si>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</si>
  <si>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</si>
  <si>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</si>
  <si>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</si>
  <si>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</si>
  <si>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</si>
  <si>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</si>
  <si>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</si>
  <si>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</si>
  <si>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</si>
  <si>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</si>
  <si>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</si>
  <si>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</si>
  <si>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</si>
  <si>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</si>
  <si>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</si>
  <si>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</si>
  <si>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</si>
  <si>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</si>
  <si>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</si>
  <si>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</si>
  <si>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</si>
  <si>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</si>
  <si>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</si>
  <si>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</si>
  <si>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</si>
  <si>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</si>
  <si>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</si>
  <si>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</si>
  <si>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</si>
  <si>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</si>
  <si>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</si>
  <si>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</si>
  <si>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</si>
  <si>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</si>
  <si>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</si>
  <si>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</si>
  <si>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</si>
  <si>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</si>
  <si>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</si>
  <si>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</si>
  <si>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</si>
  <si>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</si>
  <si>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</si>
  <si>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</si>
  <si>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</si>
  <si>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</si>
  <si>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</si>
  <si>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</si>
  <si>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</si>
  <si>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</si>
  <si>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</si>
  <si>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</si>
  <si>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</si>
  <si>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</si>
  <si>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</si>
  <si>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</si>
  <si>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</si>
  <si>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</si>
  <si>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</si>
  <si>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</si>
  <si>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</si>
  <si>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</si>
  <si>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</si>
  <si>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</si>
  <si>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</si>
  <si>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</si>
  <si>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</si>
  <si>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</si>
  <si>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</si>
  <si>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</si>
  <si>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</si>
  <si>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</si>
  <si>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</si>
  <si>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</si>
  <si>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</si>
  <si>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</si>
  <si>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</si>
  <si>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</si>
  <si>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</si>
  <si>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</si>
  <si>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</si>
  <si>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</si>
  <si>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</si>
  <si>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</si>
  <si>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</si>
  <si>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</si>
  <si>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</si>
  <si>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</si>
  <si>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</si>
  <si>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</si>
  <si>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</si>
  <si>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</si>
  <si>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</si>
  <si>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</si>
  <si>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</si>
  <si>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</si>
  <si>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</si>
  <si>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</si>
  <si>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</si>
  <si>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</si>
  <si>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</si>
  <si>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</si>
  <si>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</si>
  <si>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</si>
  <si>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</si>
  <si>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</si>
  <si>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</si>
  <si>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</si>
  <si>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</si>
  <si>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</si>
  <si>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</si>
  <si>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</si>
  <si>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</si>
  <si>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</si>
  <si>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</si>
  <si>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</si>
  <si>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</si>
  <si>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</si>
  <si>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</si>
  <si>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</si>
  <si>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</si>
  <si>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</si>
  <si>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</si>
  <si>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</si>
  <si>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</si>
  <si>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</si>
  <si>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</si>
  <si>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</si>
  <si>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</si>
  <si>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</si>
  <si>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</si>
  <si>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</si>
  <si>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</si>
  <si>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</si>
  <si>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</si>
  <si>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</si>
  <si>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</si>
  <si>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</si>
  <si>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</si>
  <si>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</si>
  <si>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</si>
  <si>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</si>
  <si>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</si>
  <si>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</si>
  <si>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</si>
  <si>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</si>
  <si>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</si>
  <si>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</si>
  <si>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</si>
  <si>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</si>
  <si>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</si>
  <si>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</si>
  <si>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</si>
  <si>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</si>
  <si>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</si>
  <si>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</si>
  <si>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</si>
  <si>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</si>
  <si>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</si>
  <si>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</si>
  <si>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</si>
  <si>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</si>
  <si>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</si>
  <si>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</si>
  <si>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</si>
  <si>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</si>
  <si>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</si>
  <si>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</si>
  <si>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</si>
  <si>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</si>
  <si>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</si>
  <si>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</si>
  <si>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</si>
  <si>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</si>
  <si>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</si>
  <si>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</si>
  <si>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</si>
  <si>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</si>
  <si>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</si>
  <si>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</si>
  <si>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</si>
  <si>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</si>
  <si>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</si>
  <si>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</si>
  <si>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</si>
  <si>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</si>
  <si>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</si>
  <si>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</si>
  <si>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</si>
  <si>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</si>
  <si>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</si>
  <si>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</si>
  <si>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</si>
  <si>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</si>
  <si>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</si>
  <si>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</si>
  <si>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</si>
  <si>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</si>
  <si>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</si>
  <si>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</si>
  <si>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</si>
  <si>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</si>
  <si>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</si>
  <si>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</si>
  <si>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</si>
  <si>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</si>
  <si>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</si>
  <si>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</si>
  <si>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</si>
  <si>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</si>
  <si>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</si>
  <si>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</si>
  <si>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</si>
  <si>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</si>
  <si>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</si>
  <si>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</si>
  <si>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</si>
  <si>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</si>
  <si>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</si>
  <si>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</si>
  <si>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</si>
  <si>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</si>
  <si>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</si>
  <si>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</si>
  <si>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</si>
  <si>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</si>
  <si>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</si>
  <si>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</si>
  <si>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</si>
  <si>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</si>
  <si>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</si>
  <si>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</si>
  <si>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</si>
  <si>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</si>
  <si>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</si>
  <si>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</si>
  <si>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</si>
  <si>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</si>
  <si>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</si>
  <si>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</si>
  <si>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</si>
  <si>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</si>
  <si>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</si>
  <si>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</si>
  <si>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</si>
  <si>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</si>
  <si>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</si>
  <si>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</si>
  <si>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</si>
  <si>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</si>
  <si>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</si>
  <si>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</si>
  <si>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</si>
  <si>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</si>
  <si>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</si>
  <si>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</si>
  <si>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</si>
  <si>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</si>
  <si>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</si>
  <si>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</si>
  <si>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</si>
  <si>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</si>
  <si>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</si>
  <si>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</si>
  <si>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</si>
  <si>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</si>
  <si>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</si>
  <si>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</si>
  <si>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</si>
  <si>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</si>
  <si>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</si>
  <si>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</si>
  <si>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</si>
  <si>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</si>
  <si>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</si>
  <si>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</si>
  <si>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</si>
  <si>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</si>
  <si>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</si>
  <si>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</si>
  <si>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</si>
  <si>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</si>
  <si>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</si>
  <si>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</si>
  <si>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</si>
  <si>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</si>
  <si>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</si>
  <si>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</si>
  <si>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</si>
  <si>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</si>
  <si>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</si>
  <si>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</si>
  <si>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</si>
  <si>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</si>
  <si>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</si>
  <si>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</si>
  <si>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</si>
  <si>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</si>
  <si>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</si>
  <si>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</si>
  <si>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</si>
  <si>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</si>
  <si>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</si>
  <si>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</si>
  <si>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</si>
  <si>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</si>
  <si>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</si>
  <si>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</si>
  <si>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</si>
  <si>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</si>
  <si>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</si>
  <si>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</si>
  <si>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</si>
  <si>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</si>
  <si>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</si>
  <si>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</si>
  <si>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</si>
  <si>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</si>
  <si>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</si>
  <si>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</si>
  <si>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</si>
  <si>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</si>
  <si>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</si>
  <si>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</si>
  <si>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</si>
  <si>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</si>
  <si>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</si>
  <si>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</si>
  <si>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</si>
  <si>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</si>
  <si>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</si>
  <si>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</si>
  <si>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</si>
  <si>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</si>
  <si>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</si>
  <si>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</si>
  <si>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</si>
  <si>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</si>
  <si>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</si>
  <si>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</si>
  <si>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</si>
  <si>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</si>
  <si>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</si>
  <si>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</si>
  <si>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</si>
  <si>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</si>
  <si>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</si>
  <si>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</si>
  <si>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</si>
  <si>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</si>
  <si>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</si>
  <si>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</si>
  <si>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</si>
  <si>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</si>
  <si>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</si>
  <si>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</si>
  <si>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</si>
  <si>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</si>
  <si>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</si>
  <si>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</si>
  <si>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</si>
  <si>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</si>
  <si>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</si>
  <si>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</si>
  <si>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</si>
  <si>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</si>
  <si>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</si>
  <si>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</si>
  <si>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</si>
  <si>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</si>
  <si>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</si>
  <si>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</si>
  <si>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</si>
  <si>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</si>
  <si>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</si>
  <si>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</si>
  <si>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</si>
  <si>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</si>
  <si>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</si>
  <si>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</si>
  <si>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</si>
  <si>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</si>
  <si>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</si>
  <si>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</si>
  <si>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</si>
  <si>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</si>
  <si>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</si>
  <si>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</si>
  <si>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</si>
  <si>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</si>
  <si>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</si>
  <si>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</si>
  <si>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</si>
  <si>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</si>
  <si>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</si>
  <si>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</si>
  <si>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</si>
  <si>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</si>
  <si>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</si>
  <si>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</si>
  <si>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</si>
  <si>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</si>
  <si>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</si>
  <si>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</si>
  <si>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</si>
  <si>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</si>
  <si>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</si>
  <si>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</si>
  <si>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</si>
  <si>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</si>
  <si>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</si>
  <si>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</si>
  <si>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</si>
  <si>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</si>
  <si>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</si>
  <si>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</si>
  <si>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</si>
  <si>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</si>
  <si>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</si>
  <si>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</si>
  <si>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</si>
  <si>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</si>
  <si>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</si>
  <si>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</si>
  <si>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</si>
  <si>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</si>
  <si>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</si>
  <si>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</si>
  <si>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</si>
  <si>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</si>
  <si>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</si>
  <si>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</si>
  <si>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</si>
  <si>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</si>
  <si>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</si>
  <si>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</si>
  <si>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</si>
  <si>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</si>
  <si>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</si>
  <si>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</si>
  <si>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</si>
  <si>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</si>
  <si>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</si>
  <si>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</si>
  <si>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</si>
  <si>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</si>
  <si>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</si>
  <si>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</si>
  <si>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</si>
  <si>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</si>
  <si>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</si>
  <si>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</si>
  <si>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</si>
  <si>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</si>
  <si>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</si>
  <si>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</si>
  <si>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</si>
  <si>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</si>
  <si>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</si>
  <si>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</si>
  <si>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</si>
  <si>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</si>
  <si>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</si>
  <si>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</si>
  <si>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</si>
  <si>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</si>
  <si>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</si>
  <si>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</si>
  <si>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</si>
  <si>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</si>
  <si>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</si>
  <si>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</si>
  <si>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</si>
  <si>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</si>
  <si>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</si>
  <si>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</si>
  <si>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</si>
  <si>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</si>
  <si>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</si>
  <si>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</si>
  <si>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</si>
  <si>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</si>
  <si>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</si>
  <si>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</si>
  <si>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</si>
  <si>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</si>
  <si>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</si>
  <si>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</si>
  <si>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</si>
  <si>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</si>
  <si>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</si>
  <si>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</si>
  <si>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</si>
  <si>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</si>
  <si>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</si>
  <si>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</si>
  <si>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</si>
  <si>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</si>
  <si>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</si>
  <si>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</si>
  <si>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</si>
  <si>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</si>
  <si>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</si>
  <si>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</si>
  <si>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</si>
  <si>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</si>
  <si>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</si>
  <si>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</si>
  <si>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</si>
  <si>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</si>
  <si>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</si>
  <si>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</si>
  <si>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</si>
  <si>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</si>
  <si>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</si>
  <si>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</si>
  <si>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</si>
  <si>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</si>
  <si>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</si>
  <si>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</si>
  <si>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</si>
  <si>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</si>
  <si>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</si>
  <si>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</si>
  <si>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</si>
  <si>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</si>
  <si>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</si>
  <si>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</si>
  <si>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</si>
  <si>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</si>
  <si>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</si>
  <si>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</si>
  <si>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</si>
  <si>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</si>
  <si>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</si>
  <si>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</si>
  <si>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</si>
  <si>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</si>
  <si>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</si>
  <si>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</si>
  <si>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</si>
  <si>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</si>
  <si>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</si>
  <si>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</si>
  <si>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</si>
  <si>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</si>
  <si>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</si>
  <si>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</si>
  <si>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</si>
  <si>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</si>
  <si>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</si>
  <si>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</si>
  <si>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</si>
  <si>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</si>
  <si>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</si>
  <si>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</si>
  <si>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</si>
  <si>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</si>
  <si>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</si>
  <si>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</si>
  <si>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</si>
  <si>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</si>
  <si>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</si>
  <si>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</si>
  <si>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</si>
  <si>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</si>
  <si>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</si>
  <si>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</si>
  <si>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</si>
  <si>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</si>
  <si>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</si>
  <si>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</si>
  <si>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</si>
  <si>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</si>
  <si>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</si>
  <si>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</si>
  <si>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</si>
  <si>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</si>
  <si>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</si>
  <si>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</si>
  <si>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</si>
  <si>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</si>
  <si>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</si>
  <si>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</si>
  <si>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</si>
  <si>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</si>
  <si>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</si>
  <si>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</si>
  <si>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</si>
  <si>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</si>
  <si>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</si>
  <si>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</si>
  <si>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</si>
  <si>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</si>
  <si>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</si>
  <si>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</si>
  <si>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</si>
  <si>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</si>
  <si>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</si>
  <si>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</si>
  <si>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</si>
  <si>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</si>
  <si>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</si>
  <si>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</si>
  <si>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</si>
  <si>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</si>
  <si>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</si>
  <si>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</si>
  <si>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</si>
  <si>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</si>
  <si>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</si>
  <si>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</si>
  <si>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</si>
  <si>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</si>
  <si>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</si>
  <si>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</si>
  <si>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</si>
  <si>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</si>
  <si>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</si>
  <si>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</si>
  <si>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</si>
  <si>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</si>
  <si>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</si>
  <si>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</si>
  <si>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</si>
  <si>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</si>
  <si>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</si>
  <si>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</si>
  <si>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</si>
  <si>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</si>
  <si>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</si>
  <si>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</si>
  <si>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</si>
  <si>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</si>
  <si>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</si>
  <si>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</si>
  <si>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</si>
  <si>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</si>
  <si>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</si>
  <si>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</si>
  <si>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</si>
  <si>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</si>
  <si>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</si>
  <si>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</si>
  <si>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</si>
  <si>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</si>
  <si>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</si>
  <si>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</si>
  <si>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</si>
  <si>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</si>
  <si>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</si>
  <si>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</si>
  <si>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</si>
  <si>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</si>
  <si>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</si>
  <si>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</si>
  <si>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</si>
  <si>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</si>
  <si>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</si>
  <si>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</si>
  <si>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</si>
  <si>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</si>
  <si>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</si>
  <si>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</si>
  <si>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</si>
  <si>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</si>
  <si>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</si>
  <si>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</si>
  <si>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</si>
  <si>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</si>
  <si>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</si>
  <si>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</si>
  <si>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</si>
  <si>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</si>
  <si>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</si>
  <si>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</si>
  <si>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</si>
  <si>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</si>
  <si>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</si>
  <si>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</si>
  <si>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</si>
  <si>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</si>
  <si>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</si>
  <si>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</si>
  <si>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</si>
  <si>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</si>
  <si>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</si>
  <si>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</si>
  <si>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</si>
  <si>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</si>
  <si>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</si>
  <si>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</si>
  <si>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</si>
  <si>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</si>
  <si>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</si>
  <si>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</si>
  <si>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</si>
  <si>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</si>
  <si>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</si>
  <si>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</si>
  <si>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</si>
  <si>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</si>
  <si>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</si>
  <si>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</si>
  <si>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</si>
  <si>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</si>
  <si>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</si>
  <si>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</si>
  <si>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</si>
  <si>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</si>
  <si>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</si>
  <si>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</si>
  <si>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</si>
  <si>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</si>
  <si>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</si>
  <si>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</si>
  <si>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</si>
  <si>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</si>
  <si>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</si>
  <si>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</si>
  <si>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</si>
  <si>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</si>
  <si>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</si>
  <si>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</si>
  <si>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</si>
  <si>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</si>
  <si>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</si>
  <si>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</si>
  <si>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</si>
  <si>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</si>
  <si>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</si>
  <si>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</si>
  <si>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</si>
  <si>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</si>
  <si>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</si>
  <si>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</si>
  <si>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</si>
  <si>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</si>
  <si>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</si>
  <si>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</si>
  <si>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</si>
  <si>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</si>
  <si>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</si>
  <si>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</si>
  <si>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</si>
  <si>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</si>
  <si>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</si>
  <si>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</si>
  <si>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</si>
  <si>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</si>
  <si>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</si>
  <si>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</si>
  <si>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</si>
  <si>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</si>
  <si>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</si>
  <si>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</si>
  <si>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</si>
  <si>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</si>
  <si>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</si>
  <si>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</si>
  <si>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</si>
  <si>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</si>
  <si>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</si>
  <si>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</si>
  <si>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</si>
  <si>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</si>
  <si>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</si>
  <si>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</si>
  <si>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</si>
  <si>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</si>
  <si>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</si>
  <si>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</si>
  <si>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</si>
  <si>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</si>
  <si>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</si>
  <si>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</si>
  <si>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</si>
  <si>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</si>
  <si>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</si>
  <si>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</si>
  <si>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</si>
  <si>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</si>
  <si>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</si>
  <si>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</si>
  <si>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</si>
  <si>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</si>
  <si>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</si>
  <si>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</si>
  <si>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</si>
  <si>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</si>
  <si>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</si>
  <si>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</si>
  <si>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</si>
  <si>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</si>
  <si>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</si>
  <si>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</si>
  <si>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</si>
  <si>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</si>
  <si>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</si>
  <si>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</si>
  <si>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</si>
  <si>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</si>
  <si>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</si>
  <si>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</si>
  <si>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</si>
  <si>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</si>
  <si>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</si>
  <si>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</si>
  <si>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</si>
  <si>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</si>
  <si>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</si>
  <si>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</si>
  <si>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</si>
  <si>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</si>
  <si>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</si>
  <si>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</si>
  <si>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</si>
  <si>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</si>
  <si>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</si>
  <si>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</si>
  <si>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</si>
  <si>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</si>
  <si>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</si>
  <si>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</si>
  <si>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</si>
  <si>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</si>
  <si>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</si>
  <si>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</si>
  <si>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</si>
  <si>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</si>
  <si>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</si>
  <si>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</si>
  <si>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</si>
  <si>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</si>
  <si>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</si>
  <si>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</si>
  <si>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</si>
  <si>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</si>
  <si>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</si>
  <si>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</si>
  <si>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</si>
  <si>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</si>
  <si>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</si>
  <si>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</si>
  <si>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</si>
  <si>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</si>
  <si>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</si>
  <si>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</si>
  <si>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</si>
  <si>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</si>
  <si>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</si>
  <si>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</si>
  <si>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</si>
  <si>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</si>
  <si>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</si>
  <si>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</si>
  <si>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</si>
  <si>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</si>
  <si>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</si>
  <si>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</si>
  <si>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</si>
  <si>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</si>
  <si>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</si>
  <si>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</si>
  <si>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</si>
  <si>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</si>
  <si>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</si>
  <si>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</si>
  <si>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</si>
  <si>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</si>
  <si>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</si>
  <si>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</si>
  <si>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</si>
  <si>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</si>
  <si>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</si>
  <si>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</si>
  <si>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</si>
  <si>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</si>
  <si>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</si>
  <si>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</si>
  <si>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</si>
  <si>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</si>
  <si>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</si>
  <si>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</si>
  <si>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</si>
  <si>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</si>
  <si>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</si>
  <si>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</si>
  <si>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</si>
  <si>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</si>
  <si>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</si>
  <si>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</si>
  <si>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</si>
  <si>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</si>
  <si>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</si>
  <si>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</si>
  <si>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</si>
  <si>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</si>
  <si>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</si>
  <si>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</si>
  <si>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</si>
  <si>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</si>
  <si>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</si>
  <si>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</si>
  <si>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</si>
  <si>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</si>
  <si>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</si>
  <si>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</si>
  <si>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</si>
  <si>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</si>
  <si>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</si>
  <si>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</si>
  <si>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</si>
  <si>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</si>
  <si>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</si>
  <si>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</si>
  <si>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</si>
  <si>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</si>
  <si>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</si>
  <si>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</si>
  <si>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</si>
  <si>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</si>
  <si>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</si>
  <si>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</si>
  <si>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</si>
  <si>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</si>
  <si>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</si>
  <si>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</si>
  <si>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</si>
  <si>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</si>
  <si>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</si>
  <si>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</si>
  <si>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</si>
  <si>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</si>
  <si>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</si>
  <si>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</si>
  <si>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</si>
  <si>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</si>
  <si>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</si>
  <si>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</si>
  <si>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</si>
  <si>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</si>
  <si>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</si>
  <si>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</si>
  <si>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</si>
  <si>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</si>
  <si>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</si>
  <si>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</si>
  <si>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</si>
  <si>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</si>
  <si>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</si>
  <si>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</si>
  <si>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</si>
  <si>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</si>
  <si>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</si>
  <si>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</si>
  <si>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</si>
  <si>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</si>
  <si>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</si>
  <si>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</si>
  <si>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</si>
  <si>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</si>
  <si>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</si>
  <si>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</si>
  <si>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</si>
  <si>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</si>
  <si>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</si>
  <si>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</si>
  <si>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</si>
  <si>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</si>
  <si>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</si>
  <si>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</si>
  <si>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</si>
  <si>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</si>
  <si>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</si>
  <si>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</si>
  <si>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</si>
  <si>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</si>
  <si>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</si>
  <si>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</si>
  <si>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</si>
  <si>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</si>
  <si>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</si>
  <si>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</si>
  <si>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</si>
  <si>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</si>
  <si>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</si>
  <si>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</si>
  <si>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</si>
  <si>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</si>
  <si>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</si>
  <si>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</si>
  <si>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</si>
  <si>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</si>
  <si>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</si>
  <si>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</si>
  <si>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</si>
  <si>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</si>
  <si>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</si>
  <si>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</si>
  <si>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</si>
  <si>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</si>
  <si>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</si>
  <si>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</si>
  <si>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</si>
  <si>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</si>
  <si>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</si>
  <si>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</si>
  <si>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</si>
  <si>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</si>
  <si>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</si>
  <si>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</si>
  <si>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</si>
  <si>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</si>
  <si>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</si>
  <si>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</si>
  <si>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</si>
  <si>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</si>
  <si>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</si>
  <si>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</si>
  <si>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</si>
  <si>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</si>
  <si>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</si>
  <si>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</si>
  <si>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</si>
  <si>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</si>
  <si>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</si>
  <si>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</si>
  <si>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</si>
  <si>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</si>
  <si>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</si>
  <si>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</si>
  <si>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</si>
  <si>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</si>
  <si>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</si>
  <si>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</si>
  <si>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</si>
  <si>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</si>
  <si>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</si>
  <si>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</si>
  <si>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</si>
  <si>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</si>
  <si>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</si>
  <si>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</si>
  <si>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</si>
  <si>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</si>
  <si>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</si>
  <si>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</si>
  <si>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</si>
  <si>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</si>
  <si>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</si>
  <si>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</si>
  <si>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</si>
  <si>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</si>
  <si>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</si>
  <si>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</si>
  <si>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</si>
  <si>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</si>
  <si>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</si>
  <si>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</si>
  <si>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</si>
  <si>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</si>
  <si>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</si>
  <si>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</si>
  <si>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</si>
  <si>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</si>
  <si>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</si>
  <si>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</si>
  <si>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</si>
  <si>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</si>
  <si>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</si>
  <si>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</si>
  <si>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</si>
  <si>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</si>
  <si>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</si>
  <si>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</si>
  <si>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</si>
  <si>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</si>
  <si>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</si>
  <si>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</si>
  <si>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</si>
  <si>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</si>
  <si>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</si>
  <si>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</si>
  <si>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</si>
  <si>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</si>
  <si>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</si>
  <si>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</si>
  <si>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</si>
  <si>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</si>
  <si>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</si>
  <si>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</si>
  <si>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</si>
  <si>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</si>
  <si>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</si>
  <si>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</si>
  <si>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</si>
  <si>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</si>
  <si>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</si>
  <si>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</si>
  <si>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</si>
  <si>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</si>
  <si>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</si>
  <si>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</si>
  <si>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</si>
  <si>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</si>
  <si>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</si>
  <si>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</si>
  <si>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</si>
  <si>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</si>
  <si>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</si>
  <si>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</si>
  <si>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</si>
  <si>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</si>
  <si>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</si>
  <si>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</si>
  <si>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</si>
  <si>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</si>
  <si>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</si>
  <si>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</si>
  <si>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</si>
  <si>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</si>
  <si>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</si>
  <si>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</si>
  <si>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</si>
  <si>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</si>
  <si>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</si>
  <si>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</si>
  <si>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</si>
  <si>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</si>
  <si>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</si>
  <si>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</si>
  <si>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</si>
  <si>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</si>
  <si>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</si>
  <si>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</si>
  <si>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</si>
  <si>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</si>
  <si>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</si>
  <si>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</si>
  <si>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</si>
  <si>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</si>
  <si>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</si>
  <si>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</si>
  <si>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</si>
  <si>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</si>
  <si>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</si>
  <si>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</si>
  <si>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</si>
  <si>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</si>
  <si>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</si>
  <si>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</si>
  <si>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</si>
  <si>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</si>
  <si>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</si>
  <si>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</si>
  <si>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</si>
  <si>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</si>
  <si>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</si>
  <si>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</si>
  <si>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</si>
  <si>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</si>
  <si>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</si>
  <si>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</si>
  <si>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</si>
  <si>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</si>
  <si>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</si>
  <si>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</si>
  <si>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</si>
  <si>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</si>
  <si>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</si>
  <si>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</si>
  <si>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</si>
  <si>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</si>
  <si>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</si>
  <si>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</si>
  <si>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</si>
  <si>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</si>
  <si>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</si>
  <si>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</si>
  <si>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</si>
  <si>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</si>
  <si>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</si>
  <si>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</si>
  <si>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</si>
  <si>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</si>
  <si>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</si>
  <si>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</si>
  <si>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</si>
  <si>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</si>
  <si>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</si>
  <si>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</si>
  <si>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</si>
  <si>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</si>
  <si>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</si>
  <si>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</si>
  <si>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</si>
  <si>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</si>
  <si>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</si>
  <si>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</si>
  <si>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</si>
  <si>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</si>
  <si>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</si>
  <si>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</si>
  <si>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</si>
  <si>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</si>
  <si>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</si>
  <si>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</si>
  <si>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</si>
  <si>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</si>
  <si>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</si>
  <si>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</si>
  <si>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</si>
  <si>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</si>
  <si>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</si>
  <si>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</si>
  <si>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</si>
  <si>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</si>
  <si>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</si>
  <si>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</si>
  <si>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</si>
  <si>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</si>
  <si>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</si>
  <si>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</si>
  <si>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</si>
  <si>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</si>
  <si>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</si>
  <si>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</si>
  <si>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</si>
  <si>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</si>
  <si>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</si>
  <si>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</si>
  <si>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</si>
  <si>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</si>
  <si>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</si>
  <si>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</si>
  <si>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</si>
  <si>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</si>
  <si>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</si>
  <si>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</si>
  <si>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</si>
  <si>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</si>
  <si>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</si>
  <si>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</si>
  <si>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</si>
  <si>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</si>
  <si>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</si>
  <si>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</si>
  <si>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</si>
  <si>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</si>
  <si>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</si>
  <si>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</si>
  <si>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</si>
  <si>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</si>
  <si>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</si>
  <si>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</si>
  <si>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</si>
  <si>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</si>
  <si>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</si>
  <si>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</si>
  <si>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</si>
  <si>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</si>
  <si>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</si>
  <si>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</si>
  <si>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</si>
  <si>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</si>
  <si>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</si>
  <si>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</si>
  <si>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</si>
  <si>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</si>
  <si>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</si>
  <si>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</si>
  <si>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</si>
  <si>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</si>
  <si>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</si>
  <si>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</si>
  <si>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</si>
  <si>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</si>
  <si>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</si>
  <si>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</si>
  <si>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</si>
  <si>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</si>
  <si>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</si>
  <si>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</si>
  <si>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</si>
  <si>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</si>
  <si>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</si>
  <si>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</si>
  <si>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</si>
  <si>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</si>
  <si>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</si>
  <si>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</si>
  <si>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</si>
  <si>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</si>
  <si>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</si>
  <si>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</si>
  <si>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</si>
  <si>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</si>
  <si>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</si>
  <si>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</si>
  <si>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</si>
  <si>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</si>
  <si>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</si>
  <si>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</si>
  <si>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</si>
  <si>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</si>
  <si>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</si>
  <si>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</si>
  <si>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</si>
  <si>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</si>
  <si>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</si>
  <si>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</si>
  <si>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</si>
  <si>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</si>
  <si>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</si>
  <si>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</si>
  <si>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</si>
  <si>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</si>
  <si>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</si>
  <si>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</si>
  <si>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</si>
  <si>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</si>
  <si>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</si>
  <si>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</si>
  <si>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</si>
  <si>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</si>
  <si>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</si>
  <si>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</si>
  <si>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</si>
  <si>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</si>
  <si>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</si>
  <si>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</si>
  <si>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</si>
  <si>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</si>
  <si>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</si>
  <si>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</si>
  <si>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</si>
  <si>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</si>
  <si>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</si>
  <si>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</si>
  <si>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</si>
  <si>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</si>
  <si>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</si>
  <si>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</si>
  <si>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</si>
  <si>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</si>
  <si>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</si>
  <si>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</si>
  <si>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</si>
  <si>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</si>
  <si>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</si>
  <si>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</si>
  <si>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</si>
  <si>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</si>
  <si>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</si>
  <si>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</si>
  <si>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</si>
  <si>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</si>
  <si>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</si>
  <si>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</si>
  <si>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</si>
  <si>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</si>
  <si>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</si>
  <si>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</si>
  <si>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</si>
  <si>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</si>
  <si>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</si>
  <si>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</si>
  <si>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</si>
  <si>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</si>
  <si>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</si>
  <si>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</si>
  <si>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</si>
  <si>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</si>
  <si>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</si>
  <si>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</si>
  <si>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</si>
  <si>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</si>
  <si>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</si>
  <si>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</si>
  <si>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</si>
  <si>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</si>
  <si>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</si>
  <si>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</si>
  <si>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</si>
  <si>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</si>
  <si>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</si>
  <si>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</si>
  <si>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</si>
  <si>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</si>
  <si>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</si>
  <si>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</si>
  <si>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</si>
  <si>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</si>
  <si>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</si>
  <si>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</si>
  <si>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</si>
  <si>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</si>
  <si>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</si>
  <si>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</si>
  <si>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</si>
  <si>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</si>
  <si>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</si>
  <si>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</si>
  <si>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</si>
  <si>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</si>
  <si>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</si>
  <si>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</si>
  <si>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</si>
  <si>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</si>
  <si>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</si>
  <si>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</si>
  <si>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</si>
  <si>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</si>
  <si>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</si>
  <si>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</si>
  <si>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</si>
  <si>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</si>
  <si>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</si>
  <si>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</si>
  <si>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</si>
  <si>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</si>
  <si>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</si>
  <si>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</si>
  <si>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</si>
  <si>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</si>
  <si>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</si>
  <si>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</si>
  <si>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</si>
  <si>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</si>
  <si>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</si>
  <si>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</si>
  <si>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</si>
  <si>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</si>
  <si>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</si>
  <si>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</si>
  <si>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</si>
  <si>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</si>
  <si>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</si>
  <si>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</si>
  <si>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</si>
  <si>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</si>
  <si>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</si>
  <si>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</si>
  <si>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</si>
  <si>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</si>
  <si>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</si>
  <si>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</si>
  <si>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</si>
  <si>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</si>
  <si>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</si>
  <si>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</si>
  <si>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</si>
  <si>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</si>
  <si>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</si>
  <si>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</si>
  <si>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</si>
  <si>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</si>
  <si>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</si>
  <si>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</si>
  <si>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</si>
  <si>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</si>
  <si>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</si>
  <si>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</si>
  <si>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</si>
  <si>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</si>
  <si>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</si>
  <si>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</si>
  <si>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</si>
  <si>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</si>
  <si>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</si>
  <si>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</si>
  <si>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</si>
  <si>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</si>
  <si>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</si>
  <si>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</si>
  <si>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</si>
  <si>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</si>
  <si>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</si>
  <si>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</si>
  <si>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</si>
  <si>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</si>
  <si>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</si>
  <si>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</si>
  <si>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</si>
  <si>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</si>
  <si>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</si>
  <si>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</si>
  <si>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</si>
  <si>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</si>
  <si>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</si>
  <si>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</si>
  <si>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</si>
  <si>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</si>
  <si>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</si>
  <si>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</si>
  <si>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</si>
  <si>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</si>
  <si>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</si>
  <si>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</si>
  <si>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</si>
  <si>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</si>
  <si>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</si>
  <si>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</si>
  <si>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</si>
  <si>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</si>
  <si>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</si>
  <si>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</si>
  <si>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</si>
  <si>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</si>
  <si>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</si>
  <si>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</si>
  <si>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</si>
  <si>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</si>
  <si>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</si>
  <si>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</si>
  <si>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</si>
  <si>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</si>
  <si>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</si>
  <si>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</si>
  <si>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</si>
  <si>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</si>
  <si>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</si>
  <si>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</si>
  <si>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</si>
  <si>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</si>
  <si>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</si>
  <si>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</si>
  <si>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</si>
  <si>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</si>
  <si>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</si>
  <si>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</si>
  <si>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</si>
  <si>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</si>
  <si>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</si>
  <si>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</si>
  <si>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</si>
  <si>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</si>
  <si>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</si>
  <si>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</si>
  <si>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</si>
  <si>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</si>
  <si>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</si>
  <si>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</si>
  <si>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</si>
  <si>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</si>
  <si>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</si>
  <si>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</si>
  <si>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</si>
  <si>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</si>
  <si>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</si>
  <si>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</si>
  <si>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</si>
  <si>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</si>
  <si>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</si>
  <si>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</si>
  <si>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</si>
  <si>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</si>
  <si>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</si>
  <si>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</si>
  <si>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</si>
  <si>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</si>
  <si>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</si>
  <si>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</si>
  <si>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</si>
  <si>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</si>
  <si>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</si>
  <si>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</si>
  <si>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</si>
  <si>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</si>
  <si>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</si>
  <si>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</si>
  <si>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</si>
  <si>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</si>
  <si>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</si>
  <si>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</si>
  <si>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</si>
  <si>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</si>
  <si>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</si>
  <si>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</si>
  <si>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</si>
  <si>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</si>
  <si>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</si>
  <si>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</si>
  <si>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</si>
  <si>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</si>
  <si>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</si>
  <si>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</si>
  <si>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</si>
  <si>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</si>
  <si>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</si>
  <si>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</si>
  <si>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</si>
  <si>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</si>
  <si>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</si>
  <si>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</si>
  <si>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</si>
  <si>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</si>
  <si>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</si>
  <si>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</si>
  <si>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</si>
  <si>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</si>
  <si>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</si>
  <si>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</si>
  <si>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</si>
  <si>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</si>
  <si>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</si>
  <si>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</si>
  <si>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</si>
  <si>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</si>
  <si>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</si>
  <si>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</si>
  <si>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</si>
  <si>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</si>
  <si>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</si>
  <si>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</si>
  <si>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</si>
  <si>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</si>
  <si>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</si>
  <si>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</si>
  <si>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</si>
  <si>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</si>
  <si>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</si>
  <si>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</si>
  <si>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</si>
  <si>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</si>
  <si>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</si>
  <si>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</si>
  <si>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</si>
  <si>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</si>
  <si>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</si>
  <si>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</si>
  <si>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</si>
  <si>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</si>
  <si>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</si>
  <si>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</si>
  <si>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</si>
  <si>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</si>
  <si>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</si>
  <si>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</si>
  <si>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</si>
  <si>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</si>
  <si>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</si>
  <si>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</si>
  <si>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</si>
  <si>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</si>
  <si>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</si>
  <si>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</si>
  <si>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</si>
  <si>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</si>
  <si>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</si>
  <si>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</si>
  <si>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</si>
  <si>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</si>
  <si>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</si>
  <si>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</si>
  <si>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</si>
  <si>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</si>
  <si>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</si>
  <si>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</si>
  <si>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</si>
  <si>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</si>
  <si>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</si>
  <si>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</si>
  <si>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</si>
  <si>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</si>
  <si>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</si>
  <si>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</si>
  <si>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</si>
  <si>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</si>
  <si>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</si>
  <si>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</si>
  <si>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</si>
  <si>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</si>
  <si>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</si>
  <si>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</si>
  <si>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</si>
  <si>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</si>
  <si>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</si>
  <si>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</si>
  <si>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</si>
  <si>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</si>
  <si>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</si>
  <si>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</si>
  <si>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</si>
  <si>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</si>
  <si>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</si>
  <si>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</si>
  <si>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</si>
  <si>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</si>
  <si>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</si>
  <si>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</si>
  <si>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</si>
  <si>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</si>
  <si>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</si>
  <si>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</si>
  <si>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</si>
  <si>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</si>
  <si>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</si>
  <si>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</si>
  <si>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</si>
  <si>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</si>
  <si>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</si>
  <si>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</si>
  <si>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</si>
  <si>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</si>
  <si>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</si>
  <si>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</si>
  <si>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</si>
  <si>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</si>
  <si>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</si>
  <si>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</si>
  <si>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</si>
  <si>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</si>
  <si>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</si>
  <si>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</si>
  <si>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</si>
  <si>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</si>
  <si>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</si>
  <si>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</si>
  <si>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</si>
  <si>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</si>
  <si>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</si>
  <si>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</si>
  <si>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</si>
  <si>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</si>
  <si>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</si>
  <si>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</si>
  <si>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</si>
  <si>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</si>
  <si>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</si>
  <si>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</si>
  <si>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</si>
  <si>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</si>
  <si>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</si>
  <si>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</si>
  <si>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</si>
  <si>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</si>
  <si>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</si>
  <si>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</si>
  <si>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</si>
  <si>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</si>
  <si>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</si>
  <si>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</si>
  <si>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</si>
  <si>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</si>
  <si>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</si>
  <si>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</si>
  <si>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</si>
  <si>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</si>
  <si>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</si>
  <si>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</si>
  <si>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</si>
  <si>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</si>
  <si>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</si>
  <si>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</si>
  <si>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</si>
  <si>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</si>
  <si>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</si>
  <si>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</si>
  <si>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</si>
  <si>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</si>
  <si>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</si>
  <si>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</si>
  <si>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</si>
  <si>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</si>
  <si>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</si>
  <si>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</si>
  <si>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</si>
  <si>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</si>
  <si>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</si>
  <si>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</si>
  <si>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</si>
  <si>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</si>
  <si>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</si>
  <si>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</si>
  <si>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</si>
  <si>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</si>
  <si>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</si>
  <si>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</si>
  <si>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</si>
  <si>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</si>
  <si>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</si>
  <si>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</si>
  <si>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</si>
  <si>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</si>
  <si>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</si>
  <si>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</si>
  <si>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</si>
  <si>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</si>
  <si>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</si>
  <si>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</si>
  <si>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</si>
  <si>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</si>
  <si>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</si>
  <si>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</si>
  <si>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</si>
  <si>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</si>
  <si>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</si>
  <si>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</si>
  <si>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</si>
  <si>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</si>
  <si>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</si>
  <si>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</si>
  <si>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</si>
  <si>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</si>
  <si>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</si>
  <si>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</si>
  <si>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</si>
  <si>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</si>
  <si>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</si>
  <si>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</si>
  <si>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</si>
  <si>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</si>
  <si>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</si>
  <si>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</si>
  <si>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</si>
  <si>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</si>
  <si>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</si>
  <si>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</si>
  <si>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</si>
  <si>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</si>
  <si>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</si>
  <si>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</si>
  <si>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</si>
  <si>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</si>
  <si>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</si>
  <si>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</si>
  <si>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</si>
  <si>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</si>
  <si>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</si>
  <si>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</si>
  <si>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</si>
  <si>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</si>
  <si>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</si>
  <si>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</si>
  <si>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</si>
  <si>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</si>
  <si>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</si>
  <si>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</si>
  <si>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</si>
  <si>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</si>
  <si>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</si>
  <si>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</si>
  <si>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</si>
  <si>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</si>
  <si>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</si>
  <si>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</si>
  <si>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</si>
  <si>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</si>
  <si>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</si>
  <si>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</si>
  <si>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</si>
  <si>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</si>
  <si>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</si>
  <si>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</si>
  <si>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</si>
  <si>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</si>
  <si>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</si>
  <si>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</si>
  <si>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</si>
  <si>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</si>
  <si>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</si>
  <si>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</si>
  <si>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</si>
  <si>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</si>
  <si>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</si>
  <si>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</si>
  <si>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</si>
  <si>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</si>
  <si>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</si>
  <si>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</si>
  <si>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</si>
  <si>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</si>
  <si>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</si>
  <si>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</si>
  <si>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</si>
  <si>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</si>
  <si>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</si>
  <si>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</si>
  <si>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</si>
  <si>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</si>
  <si>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</si>
  <si>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</si>
  <si>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</si>
  <si>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</si>
  <si>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</si>
  <si>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</si>
  <si>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</si>
  <si>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</si>
  <si>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</si>
  <si>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</si>
  <si>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</si>
  <si>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</si>
  <si>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</si>
  <si>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</si>
  <si>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</si>
  <si>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</si>
  <si>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</si>
  <si>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</si>
  <si>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</si>
  <si>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</si>
  <si>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</si>
  <si>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</si>
  <si>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</si>
  <si>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</si>
  <si>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</si>
  <si>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</si>
  <si>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</si>
  <si>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</si>
  <si>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</si>
  <si>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</si>
  <si>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</si>
  <si>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</si>
  <si>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</si>
  <si>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</si>
  <si>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</si>
  <si>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</si>
  <si>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</si>
  <si>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</si>
  <si>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</si>
  <si>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</si>
  <si>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</si>
  <si>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</si>
  <si>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</si>
  <si>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</si>
  <si>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</si>
  <si>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</si>
  <si>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</si>
  <si>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</si>
  <si>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</si>
  <si>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</si>
  <si>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</si>
  <si>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</si>
  <si>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</si>
  <si>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</si>
  <si>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</si>
  <si>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</si>
  <si>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</si>
  <si>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</si>
  <si>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</si>
  <si>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</si>
  <si>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</si>
  <si>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</si>
  <si>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</si>
  <si>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</si>
  <si>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</si>
  <si>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</si>
  <si>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</si>
  <si>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</si>
  <si>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</si>
  <si>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</si>
  <si>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</si>
  <si>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</si>
  <si>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</si>
  <si>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</si>
  <si>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</si>
  <si>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</si>
  <si>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</si>
  <si>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</si>
  <si>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</si>
  <si>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</si>
  <si>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</si>
  <si>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</si>
  <si>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</si>
  <si>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</si>
  <si>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</si>
  <si>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</si>
  <si>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</si>
  <si>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</si>
  <si>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</si>
  <si>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</si>
  <si>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</si>
  <si>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</si>
  <si>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</si>
  <si>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</si>
  <si>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</si>
  <si>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</si>
  <si>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</si>
  <si>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</si>
  <si>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</si>
  <si>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</si>
  <si>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</si>
  <si>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</si>
  <si>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</si>
  <si>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</si>
  <si>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</si>
  <si>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</si>
  <si>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</si>
  <si>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</si>
  <si>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</si>
  <si>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</si>
  <si>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</si>
  <si>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</si>
  <si>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</si>
  <si>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</si>
  <si>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</si>
  <si>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</si>
  <si>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</si>
  <si>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</si>
  <si>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</si>
  <si>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</si>
  <si>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</si>
  <si>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</si>
  <si>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</si>
  <si>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</si>
  <si>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</si>
  <si>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</si>
  <si>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</si>
  <si>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</si>
  <si>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</si>
  <si>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</si>
  <si>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</si>
  <si>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</si>
  <si>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</si>
  <si>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</si>
  <si>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</si>
  <si>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</si>
  <si>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</si>
  <si>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</si>
  <si>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</si>
  <si>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</si>
  <si>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</si>
  <si>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</si>
  <si>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</si>
  <si>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</si>
  <si>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</si>
  <si>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</si>
  <si>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</si>
  <si>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</si>
  <si>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</si>
  <si>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</si>
  <si>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</si>
  <si>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</si>
  <si>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</si>
  <si>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</si>
  <si>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</si>
  <si>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</si>
  <si>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</si>
  <si>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</si>
  <si>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</si>
  <si>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</si>
  <si>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</si>
  <si>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</si>
  <si>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</si>
  <si>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</si>
  <si>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</si>
  <si>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</si>
  <si>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</si>
  <si>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</si>
  <si>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</si>
  <si>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</si>
  <si>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</si>
  <si>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</si>
  <si>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</si>
  <si>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</si>
  <si>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</si>
  <si>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</si>
  <si>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</si>
  <si>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</si>
  <si>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</si>
  <si>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</si>
  <si>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</si>
  <si>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</si>
  <si>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</si>
  <si>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</si>
  <si>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</si>
  <si>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</si>
  <si>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</si>
  <si>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</si>
  <si>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</si>
  <si>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</si>
  <si>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</si>
  <si>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</si>
  <si>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</si>
  <si>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</si>
  <si>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</si>
  <si>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</si>
  <si>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</si>
  <si>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</si>
  <si>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</si>
  <si>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</si>
  <si>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</si>
  <si>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</si>
  <si>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</si>
  <si>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</si>
  <si>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</si>
  <si>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</si>
  <si>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</si>
  <si>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</si>
  <si>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</si>
  <si>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</si>
  <si>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</si>
  <si>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</si>
  <si>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</si>
  <si>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</si>
  <si>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</si>
  <si>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</si>
  <si>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</si>
  <si>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</si>
  <si>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</si>
  <si>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</si>
  <si>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</si>
  <si>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</si>
  <si>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</si>
  <si>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</si>
  <si>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</si>
  <si>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</si>
  <si>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</si>
  <si>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</si>
  <si>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</si>
  <si>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</si>
  <si>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</si>
  <si>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</si>
  <si>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</si>
  <si>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</si>
  <si>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</si>
  <si>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</si>
  <si>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</si>
  <si>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</si>
  <si>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</si>
  <si>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</si>
  <si>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</si>
  <si>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</si>
  <si>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</si>
  <si>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</si>
  <si>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</si>
  <si>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</si>
  <si>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</si>
  <si>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</si>
  <si>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</si>
  <si>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</si>
  <si>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</si>
  <si>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</si>
  <si>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</si>
  <si>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</si>
  <si>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</si>
  <si>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</si>
  <si>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</si>
  <si>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</si>
  <si>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</si>
  <si>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</si>
  <si>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</si>
  <si>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</si>
  <si>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</si>
  <si>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</si>
  <si>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</si>
  <si>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</si>
  <si>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</si>
  <si>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</si>
  <si>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</si>
  <si>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</si>
  <si>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</si>
  <si>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</si>
  <si>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</si>
  <si>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</si>
  <si>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</si>
  <si>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</si>
  <si>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</si>
  <si>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</si>
  <si>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</si>
  <si>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</si>
  <si>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</si>
  <si>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</si>
  <si>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</si>
  <si>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</si>
  <si>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</si>
  <si>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</si>
  <si>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</si>
  <si>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</si>
  <si>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</si>
  <si>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</si>
  <si>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</si>
  <si>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</si>
  <si>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</si>
  <si>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</si>
  <si>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</si>
  <si>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</si>
  <si>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</si>
  <si>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</si>
  <si>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</si>
  <si>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</si>
  <si>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</si>
  <si>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</si>
  <si>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</si>
  <si>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</si>
  <si>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</si>
  <si>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</si>
  <si>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</si>
  <si>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</si>
  <si>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</si>
  <si>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</si>
  <si>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</si>
  <si>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</si>
  <si>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</si>
  <si>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</si>
  <si>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</si>
  <si>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</si>
  <si>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</si>
  <si>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</si>
  <si>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</si>
  <si>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</si>
  <si>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</si>
  <si>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</si>
  <si>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</si>
  <si>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</si>
  <si>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</si>
  <si>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</si>
  <si>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</si>
  <si>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</si>
  <si>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</si>
  <si>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</si>
  <si>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</si>
  <si>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</si>
  <si>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</si>
  <si>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</si>
  <si>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</si>
  <si>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</si>
  <si>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</si>
  <si>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</si>
  <si>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</si>
  <si>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</si>
  <si>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</si>
  <si>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</si>
  <si>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</si>
  <si>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</si>
  <si>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</si>
  <si>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</si>
  <si>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</si>
  <si>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</si>
  <si>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</si>
  <si>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</si>
  <si>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</si>
  <si>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</si>
  <si>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</si>
  <si>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</si>
  <si>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</si>
  <si>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</si>
  <si>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</si>
  <si>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</si>
  <si>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</si>
  <si>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</si>
  <si>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</si>
  <si>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</si>
  <si>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</si>
  <si>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</si>
  <si>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</si>
  <si>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</si>
  <si>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</si>
  <si>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</si>
  <si>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</si>
  <si>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</si>
  <si>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</si>
  <si>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</si>
  <si>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</si>
  <si>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</si>
  <si>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</si>
  <si>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</si>
  <si>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</si>
  <si>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</si>
  <si>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</si>
  <si>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</si>
  <si>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</si>
  <si>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</si>
  <si>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</si>
  <si>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</si>
  <si>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</si>
  <si>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</si>
  <si>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</si>
  <si>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</si>
  <si>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</si>
  <si>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</si>
  <si>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</si>
  <si>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</si>
  <si>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</si>
  <si>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</si>
  <si>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</si>
  <si>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</si>
  <si>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</si>
  <si>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</si>
  <si>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</si>
  <si>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</si>
  <si>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</si>
  <si>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</si>
  <si>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</si>
  <si>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</si>
  <si>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</si>
  <si>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</si>
  <si>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</si>
  <si>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</si>
  <si>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</si>
  <si>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</si>
  <si>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</si>
  <si>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</si>
  <si>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</si>
  <si>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</si>
  <si>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</si>
  <si>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</si>
  <si>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</si>
  <si>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</si>
  <si>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</si>
  <si>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</si>
  <si>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</si>
  <si>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</si>
  <si>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</si>
  <si>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</si>
  <si>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</si>
  <si>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</si>
  <si>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</si>
  <si>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</si>
  <si>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</si>
  <si>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</si>
  <si>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</si>
  <si>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</si>
  <si>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</si>
  <si>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</si>
  <si>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</si>
  <si>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</si>
  <si>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</si>
  <si>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</si>
  <si>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</si>
  <si>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</si>
  <si>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</si>
  <si>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</si>
  <si>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</si>
  <si>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</si>
  <si>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</si>
  <si>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</si>
  <si>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</si>
  <si>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</si>
  <si>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</si>
  <si>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</si>
  <si>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</si>
  <si>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</si>
  <si>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</si>
  <si>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</si>
  <si>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</si>
  <si>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</si>
  <si>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</si>
  <si>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</si>
  <si>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</si>
  <si>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</si>
  <si>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</si>
  <si>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</si>
  <si>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</si>
  <si>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</si>
  <si>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</si>
  <si>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</si>
  <si>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</si>
  <si>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</si>
  <si>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</si>
  <si>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</si>
  <si>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</si>
  <si>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</si>
  <si>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</si>
  <si>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</si>
  <si>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</si>
  <si>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</si>
  <si>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</si>
  <si>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</si>
  <si>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</si>
  <si>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</si>
  <si>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</si>
  <si>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</si>
  <si>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</si>
  <si>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</si>
  <si>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</si>
  <si>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</si>
  <si>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</si>
  <si>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</si>
  <si>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</si>
  <si>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</si>
  <si>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</si>
  <si>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</si>
  <si>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</si>
  <si>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</si>
  <si>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</si>
  <si>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</si>
  <si>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</si>
  <si>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</si>
  <si>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</si>
  <si>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</si>
  <si>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</si>
  <si>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</si>
  <si>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</si>
  <si>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</si>
  <si>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</si>
  <si>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</si>
  <si>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</si>
  <si>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</si>
  <si>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</si>
  <si>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</si>
  <si>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</si>
  <si>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</si>
  <si>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</si>
  <si>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</si>
  <si>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</si>
  <si>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</si>
  <si>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</si>
  <si>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</si>
  <si>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</si>
  <si>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</si>
  <si>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</si>
  <si>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</si>
  <si>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</si>
  <si>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</si>
  <si>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</si>
  <si>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</si>
  <si>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</si>
  <si>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</si>
  <si>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</si>
  <si>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</si>
  <si>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</si>
  <si>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</si>
  <si>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</si>
  <si>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</si>
  <si>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</si>
  <si>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</si>
  <si>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</si>
  <si>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</si>
  <si>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</si>
  <si>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</si>
  <si>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</si>
  <si>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</si>
  <si>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</si>
  <si>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</si>
  <si>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</si>
  <si>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</si>
  <si>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</si>
  <si>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</si>
  <si>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</si>
  <si>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</si>
  <si>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</si>
  <si>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</si>
  <si>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</si>
  <si>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</si>
  <si>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</si>
  <si>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</si>
  <si>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</si>
  <si>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</si>
  <si>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</si>
  <si>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</si>
  <si>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</si>
  <si>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</si>
  <si>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</si>
  <si>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</si>
  <si>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</si>
  <si>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</si>
  <si>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</si>
  <si>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</si>
  <si>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</si>
  <si>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</si>
  <si>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</si>
  <si>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</si>
  <si>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</si>
  <si>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</si>
  <si>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</si>
  <si>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</si>
  <si>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</si>
  <si>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</si>
  <si>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</si>
  <si>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</si>
  <si>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</si>
  <si>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</si>
  <si>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</si>
  <si>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</si>
  <si>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</si>
  <si>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</si>
  <si>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</si>
  <si>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</si>
  <si>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</si>
  <si>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</si>
  <si>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</si>
  <si>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</si>
  <si>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</si>
  <si>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</si>
  <si>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</si>
  <si>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</si>
  <si>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</si>
  <si>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</si>
  <si>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</si>
  <si>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</si>
  <si>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</si>
  <si>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</si>
  <si>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</si>
  <si>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</si>
  <si>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</si>
  <si>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</si>
  <si>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</si>
  <si>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</si>
  <si>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</si>
  <si>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</si>
  <si>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</si>
  <si>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</si>
  <si>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</si>
  <si>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</si>
  <si>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</si>
  <si>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</si>
  <si>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</si>
  <si>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</si>
  <si>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</si>
  <si>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</si>
  <si>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</si>
  <si>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</si>
  <si>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</si>
  <si>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</si>
  <si>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</si>
  <si>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</si>
  <si>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</si>
  <si>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</si>
  <si>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</si>
  <si>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</si>
  <si>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</si>
  <si>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</si>
  <si>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</si>
  <si>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</si>
  <si>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</si>
  <si>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</si>
  <si>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</si>
  <si>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</si>
  <si>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</si>
  <si>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</si>
  <si>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</si>
  <si>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</si>
  <si>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</si>
  <si>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</si>
  <si>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</si>
  <si>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</si>
  <si>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</si>
  <si>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</si>
  <si>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</si>
  <si>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</si>
  <si>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</si>
  <si>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</si>
  <si>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</si>
  <si>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</si>
  <si>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</si>
  <si>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</si>
  <si>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</si>
  <si>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</si>
  <si>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</si>
  <si>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</si>
  <si>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</si>
  <si>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</si>
  <si>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</si>
  <si>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</si>
  <si>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</si>
  <si>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</si>
  <si>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</si>
  <si>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</si>
  <si>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</si>
  <si>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</si>
  <si>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</si>
  <si>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</si>
  <si>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</si>
  <si>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</si>
  <si>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</si>
  <si>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</si>
  <si>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</si>
  <si>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</si>
  <si>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</si>
  <si>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</si>
  <si>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</si>
  <si>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</si>
  <si>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</si>
  <si>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</si>
  <si>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</si>
  <si>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</si>
  <si>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</si>
  <si>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</si>
  <si>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</si>
  <si>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</si>
  <si>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</si>
  <si>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</si>
  <si>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</si>
  <si>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</si>
  <si>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</si>
  <si>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</si>
  <si>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</si>
  <si>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</si>
  <si>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</si>
  <si>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</si>
  <si>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</si>
  <si>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</si>
  <si>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</si>
  <si>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</si>
  <si>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</si>
  <si>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</si>
  <si>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</si>
  <si>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</si>
  <si>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</si>
  <si>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</si>
  <si>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</si>
  <si>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</si>
  <si>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</si>
  <si>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</si>
  <si>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</si>
  <si>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</si>
  <si>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</si>
  <si>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</si>
  <si>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</si>
  <si>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</si>
  <si>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</si>
  <si>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</si>
  <si>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</si>
  <si>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</si>
  <si>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</si>
  <si>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</si>
  <si>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</si>
  <si>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</si>
  <si>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</si>
  <si>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</si>
  <si>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</si>
  <si>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</si>
  <si>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</si>
  <si>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</si>
  <si>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</si>
  <si>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</si>
  <si>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</si>
  <si>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</si>
  <si>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</si>
  <si>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</si>
  <si>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</si>
  <si>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</si>
  <si>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</si>
  <si>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</si>
  <si>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</si>
  <si>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</si>
  <si>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</si>
  <si>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</si>
  <si>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</si>
  <si>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</si>
  <si>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</si>
  <si>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</si>
  <si>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</si>
  <si>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</si>
  <si>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</si>
  <si>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</si>
  <si>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</si>
  <si>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</si>
  <si>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</si>
  <si>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</si>
  <si>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</si>
  <si>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</si>
  <si>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</si>
  <si>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</si>
  <si>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</si>
  <si>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</si>
  <si>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</si>
  <si>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</si>
  <si>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</si>
  <si>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</si>
  <si>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</si>
  <si>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</si>
  <si>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</si>
  <si>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</si>
  <si>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</si>
  <si>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</si>
  <si>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</si>
  <si>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</si>
  <si>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</si>
  <si>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</si>
  <si>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</si>
  <si>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</si>
  <si>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</si>
  <si>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</si>
  <si>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</si>
  <si>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</si>
  <si>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</si>
  <si>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</si>
  <si>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</si>
  <si>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</si>
  <si>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</si>
  <si>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</si>
  <si>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</si>
  <si>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</si>
  <si>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</si>
  <si>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</si>
  <si>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</si>
  <si>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</si>
  <si>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</si>
  <si>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</si>
  <si>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</si>
  <si>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</si>
  <si>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</si>
  <si>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</si>
  <si>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</si>
  <si>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</si>
  <si>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</si>
  <si>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</si>
  <si>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</si>
  <si>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</si>
  <si>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</si>
  <si>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</si>
  <si>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</si>
  <si>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</si>
  <si>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</si>
  <si>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</si>
  <si>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</si>
  <si>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</si>
  <si>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</si>
  <si>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</si>
  <si>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</si>
  <si>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</si>
  <si>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</si>
  <si>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</si>
  <si>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</si>
  <si>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</si>
  <si>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</si>
  <si>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</si>
  <si>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</si>
  <si>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</si>
  <si>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</si>
  <si>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</si>
  <si>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</si>
  <si>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</si>
  <si>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</si>
  <si>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</si>
  <si>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</si>
  <si>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</si>
  <si>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</si>
  <si>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</si>
  <si>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</si>
  <si>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</si>
  <si>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</si>
  <si>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</si>
  <si>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</si>
  <si>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</si>
  <si>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</si>
  <si>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</si>
  <si>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</si>
  <si>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</si>
  <si>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</si>
  <si>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</si>
  <si>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</si>
  <si>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</si>
  <si>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</si>
  <si>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</si>
  <si>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</si>
  <si>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</si>
  <si>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</si>
  <si>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</si>
  <si>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</si>
  <si>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</si>
  <si>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</si>
  <si>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</si>
  <si>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</si>
  <si>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</si>
  <si>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</si>
  <si>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</si>
  <si>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</si>
  <si>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</si>
  <si>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</si>
  <si>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</si>
  <si>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</si>
  <si>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</si>
  <si>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</si>
  <si>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</si>
  <si>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</si>
  <si>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</si>
  <si>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</si>
  <si>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</si>
  <si>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</si>
  <si>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</si>
  <si>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</si>
  <si>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</si>
  <si>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</si>
  <si>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</si>
  <si>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</si>
  <si>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</si>
  <si>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</si>
  <si>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</si>
  <si>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</si>
  <si>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</si>
  <si>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</si>
  <si>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</si>
  <si>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</si>
  <si>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</si>
  <si>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</si>
  <si>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</si>
  <si>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</si>
  <si>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</si>
  <si>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</si>
  <si>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</si>
  <si>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</si>
  <si>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</si>
  <si>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</si>
  <si>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</si>
  <si>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</si>
  <si>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</si>
  <si>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</si>
  <si>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</si>
  <si>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</si>
  <si>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</si>
  <si>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</si>
  <si>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</si>
  <si>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</si>
  <si>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</si>
  <si>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</si>
  <si>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</si>
  <si>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</si>
  <si>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</si>
  <si>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</si>
  <si>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</si>
  <si>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</si>
  <si>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</si>
  <si>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</si>
  <si>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</si>
  <si>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</si>
  <si>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</si>
  <si>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</si>
  <si>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</si>
  <si>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</si>
  <si>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</si>
  <si>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</si>
  <si>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</si>
  <si>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</si>
  <si>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</si>
  <si>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</si>
  <si>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</si>
  <si>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</si>
  <si>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</si>
  <si>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</si>
  <si>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</si>
  <si>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</si>
  <si>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</si>
  <si>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</si>
  <si>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</si>
  <si>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</si>
  <si>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</si>
  <si>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</si>
  <si>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</si>
  <si>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</si>
  <si>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</si>
  <si>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</si>
  <si>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</si>
  <si>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</si>
  <si>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</si>
  <si>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</si>
  <si>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</si>
  <si>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</si>
  <si>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</si>
  <si>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</si>
  <si>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</si>
  <si>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</si>
  <si>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</si>
  <si>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</si>
  <si>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</si>
  <si>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</si>
  <si>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</si>
  <si>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</si>
  <si>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</si>
  <si>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</si>
  <si>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</si>
  <si>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</si>
  <si>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</si>
  <si>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</si>
  <si>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</si>
  <si>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</si>
  <si>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</si>
  <si>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</si>
  <si>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</si>
  <si>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</si>
  <si>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</si>
  <si>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</si>
  <si>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</si>
  <si>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</si>
  <si>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</si>
  <si>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</si>
  <si>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</si>
  <si>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</si>
  <si>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</si>
  <si>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</si>
  <si>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</si>
  <si>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</si>
  <si>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</si>
  <si>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</si>
  <si>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</si>
  <si>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</si>
  <si>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</si>
  <si>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</si>
  <si>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</si>
  <si>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</si>
  <si>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</si>
  <si>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</si>
  <si>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</si>
  <si>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</si>
  <si>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</si>
  <si>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</si>
  <si>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</si>
  <si>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</si>
  <si>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</si>
  <si>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</si>
  <si>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</si>
  <si>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</si>
  <si>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</si>
  <si>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</si>
  <si>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</si>
  <si>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</si>
  <si>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</si>
  <si>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</si>
  <si>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</si>
  <si>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</si>
  <si>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</si>
  <si>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</si>
  <si>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</si>
  <si>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</si>
  <si>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</si>
  <si>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</si>
  <si>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</si>
  <si>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</si>
  <si>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</si>
  <si>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</si>
  <si>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</si>
  <si>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</si>
  <si>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</si>
  <si>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</si>
  <si>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</si>
  <si>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</si>
  <si>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</si>
  <si>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</si>
  <si>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</si>
  <si>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</si>
  <si>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</si>
  <si>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</si>
  <si>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</si>
  <si>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</si>
  <si>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</si>
  <si>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</si>
  <si>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</si>
  <si>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</si>
  <si>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</si>
  <si>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</si>
  <si>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</si>
  <si>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</si>
  <si>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</si>
  <si>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</si>
  <si>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</si>
  <si>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</si>
  <si>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</si>
  <si>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</si>
  <si>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</si>
  <si>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</si>
  <si>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</si>
  <si>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</si>
  <si>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</si>
  <si>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</si>
  <si>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</si>
  <si>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</si>
  <si>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</si>
  <si>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</si>
  <si>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</si>
  <si>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</si>
  <si>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</si>
  <si>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</si>
  <si>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</si>
  <si>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</si>
  <si>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</si>
  <si>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</si>
  <si>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</si>
  <si>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</si>
  <si>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</si>
  <si>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</si>
  <si>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</si>
  <si>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</si>
  <si>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</si>
  <si>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</si>
  <si>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</si>
  <si>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</si>
  <si>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</si>
  <si>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</si>
  <si>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</si>
  <si>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</si>
  <si>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</si>
  <si>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</si>
  <si>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</si>
  <si>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</si>
  <si>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</si>
  <si>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</si>
  <si>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</si>
  <si>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</si>
  <si>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</si>
  <si>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</si>
  <si>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</si>
  <si>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</si>
  <si>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</si>
  <si>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</si>
  <si>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</si>
  <si>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</si>
  <si>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</si>
  <si>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</si>
  <si>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</si>
  <si>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</si>
  <si>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</si>
  <si>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</si>
  <si>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</si>
  <si>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</si>
  <si>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</si>
  <si>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</si>
  <si>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</si>
  <si>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</si>
  <si>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</si>
  <si>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</si>
  <si>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</si>
  <si>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</si>
  <si>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</si>
  <si>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</si>
  <si>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</si>
  <si>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</si>
  <si>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</si>
  <si>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</si>
  <si>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</si>
  <si>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</si>
  <si>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</si>
  <si>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</si>
  <si>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</si>
  <si>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</si>
  <si>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</si>
  <si>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</si>
  <si>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</si>
  <si>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</si>
  <si>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</si>
  <si>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</si>
  <si>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</si>
  <si>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</si>
  <si>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</si>
  <si>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</si>
  <si>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</si>
  <si>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</si>
  <si>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</si>
  <si>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</si>
  <si>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</si>
  <si>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</si>
  <si>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</si>
  <si>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</si>
  <si>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</si>
  <si>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</si>
  <si>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</si>
  <si>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</si>
  <si>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</si>
  <si>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</si>
  <si>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</si>
  <si>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</si>
  <si>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</si>
  <si>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</si>
  <si>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</si>
  <si>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</si>
  <si>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</si>
  <si>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</si>
  <si>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</si>
  <si>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</si>
  <si>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</si>
  <si>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</si>
  <si>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</si>
  <si>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</si>
  <si>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</si>
  <si>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</si>
  <si>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</si>
  <si>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</si>
  <si>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</si>
  <si>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</si>
  <si>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</si>
  <si>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</si>
  <si>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</si>
  <si>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</si>
  <si>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</si>
  <si>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</si>
  <si>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</si>
  <si>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</si>
  <si>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</si>
  <si>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</si>
  <si>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</si>
  <si>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</si>
  <si>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</si>
  <si>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</si>
  <si>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</si>
  <si>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</si>
  <si>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</si>
  <si>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</si>
  <si>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</si>
  <si>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</si>
  <si>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</si>
  <si>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</si>
  <si>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</si>
  <si>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</si>
  <si>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</si>
  <si>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</si>
  <si>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</si>
  <si>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</si>
  <si>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</si>
  <si>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</si>
  <si>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</si>
  <si>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</si>
  <si>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</si>
  <si>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</si>
  <si>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</si>
  <si>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</si>
  <si>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</si>
  <si>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</si>
  <si>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</si>
  <si>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</si>
  <si>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</si>
  <si>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</si>
  <si>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</si>
  <si>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</si>
  <si>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</si>
  <si>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</si>
  <si>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</si>
  <si>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</si>
  <si>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</si>
  <si>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</si>
  <si>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</si>
  <si>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</si>
  <si>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</si>
  <si>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</si>
  <si>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</si>
  <si>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</si>
  <si>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</si>
  <si>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</si>
  <si>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</si>
  <si>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</si>
  <si>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</si>
  <si>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</si>
  <si>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</si>
  <si>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</si>
  <si>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</si>
  <si>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</si>
  <si>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</si>
  <si>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</si>
  <si>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</si>
  <si>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</si>
  <si>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</si>
  <si>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</si>
  <si>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</si>
  <si>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</si>
  <si>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</si>
  <si>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</si>
  <si>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</si>
  <si>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</si>
  <si>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</si>
  <si>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</si>
  <si>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</si>
  <si>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</si>
  <si>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</si>
  <si>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</si>
  <si>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</si>
  <si>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</si>
  <si>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</si>
  <si>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</si>
  <si>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</si>
  <si>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</si>
  <si>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</si>
  <si>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</si>
  <si>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</si>
  <si>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</si>
  <si>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</si>
  <si>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</si>
  <si>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</si>
  <si>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</si>
  <si>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</si>
  <si>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</si>
  <si>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</si>
  <si>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</si>
  <si>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</si>
  <si>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</si>
  <si>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</si>
  <si>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</si>
  <si>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</si>
  <si>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</si>
  <si>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</si>
  <si>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</si>
  <si>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</si>
  <si>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</si>
  <si>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</si>
  <si>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</si>
  <si>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</si>
  <si>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</si>
  <si>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</si>
  <si>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</si>
  <si>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</si>
  <si>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</si>
  <si>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</si>
  <si>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</si>
  <si>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</si>
  <si>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</si>
  <si>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</si>
  <si>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</si>
  <si>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</si>
  <si>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</si>
  <si>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</si>
  <si>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</si>
  <si>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</si>
  <si>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</si>
  <si>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</si>
  <si>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</si>
  <si>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</si>
  <si>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</si>
  <si>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</si>
  <si>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</si>
  <si>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</si>
  <si>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</si>
  <si>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</si>
  <si>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</si>
  <si>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</si>
  <si>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</si>
  <si>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</si>
  <si>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</si>
  <si>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</si>
  <si>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</si>
  <si>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</si>
  <si>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</si>
  <si>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</si>
  <si>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</si>
  <si>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</si>
  <si>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</si>
  <si>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</si>
  <si>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</si>
  <si>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</si>
  <si>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</si>
  <si>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</si>
  <si>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</si>
  <si>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</si>
  <si>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</si>
  <si>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</si>
  <si>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</si>
  <si>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</si>
  <si>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</si>
  <si>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</si>
  <si>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</si>
  <si>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</si>
  <si>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</si>
  <si>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</si>
  <si>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</si>
  <si>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</si>
  <si>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</si>
  <si>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</si>
  <si>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</si>
  <si>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</si>
  <si>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</si>
  <si>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</si>
  <si>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</si>
  <si>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</si>
  <si>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</si>
  <si>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</si>
  <si>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</si>
  <si>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</si>
  <si>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</si>
  <si>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</si>
  <si>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</si>
  <si>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</si>
  <si>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</si>
  <si>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</si>
  <si>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</si>
  <si>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</si>
  <si>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</si>
  <si>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</si>
  <si>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</si>
  <si>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</si>
  <si>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</si>
  <si>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</si>
  <si>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</si>
  <si>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</si>
  <si>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</si>
  <si>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</si>
  <si>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</si>
  <si>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</si>
  <si>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</si>
  <si>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</si>
  <si>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</si>
  <si>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</si>
  <si>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</si>
  <si>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</si>
  <si>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</si>
  <si>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</si>
  <si>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</si>
  <si>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</si>
  <si>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</si>
  <si>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</si>
  <si>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</si>
  <si>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</si>
  <si>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</si>
  <si>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</si>
  <si>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</si>
  <si>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</si>
  <si>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</si>
  <si>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</si>
  <si>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</si>
  <si>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</si>
  <si>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</si>
  <si>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</si>
  <si>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</si>
  <si>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</si>
  <si>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</si>
  <si>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</si>
  <si>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</si>
  <si>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</si>
  <si>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</si>
  <si>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</si>
  <si>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</si>
  <si>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</si>
  <si>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</si>
  <si>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</si>
  <si>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</si>
  <si>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</si>
  <si>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</si>
  <si>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</si>
  <si>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</si>
  <si>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</si>
  <si>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</si>
  <si>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</si>
  <si>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</si>
  <si>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</si>
  <si>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</si>
  <si>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</si>
  <si>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</si>
  <si>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</si>
  <si>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</si>
  <si>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</si>
  <si>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</si>
  <si>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</si>
  <si>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</si>
  <si>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</si>
  <si>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</si>
  <si>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</si>
  <si>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</si>
  <si>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</si>
  <si>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</si>
  <si>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</si>
  <si>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</si>
  <si>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</si>
  <si>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</si>
  <si>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</si>
  <si>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</si>
  <si>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</si>
  <si>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</si>
  <si>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</si>
  <si>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</si>
  <si>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</si>
  <si>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</si>
  <si>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</si>
  <si>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</si>
  <si>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</si>
  <si>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</si>
  <si>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</si>
  <si>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</si>
  <si>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</si>
  <si>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</si>
  <si>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</si>
  <si>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</si>
  <si>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</si>
  <si>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</si>
  <si>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</si>
  <si>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</si>
  <si>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</si>
  <si>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</si>
  <si>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</si>
  <si>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</si>
  <si>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</si>
  <si>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</si>
  <si>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</si>
  <si>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</si>
  <si>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</si>
  <si>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</si>
  <si>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</si>
  <si>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</si>
  <si>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</si>
  <si>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</si>
  <si>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</si>
  <si>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</si>
  <si>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</si>
  <si>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</si>
  <si>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</si>
  <si>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</si>
  <si>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</si>
  <si>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</si>
  <si>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</si>
  <si>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</si>
  <si>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</si>
  <si>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</si>
  <si>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</si>
  <si>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</si>
  <si>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</si>
  <si>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</si>
  <si>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</si>
  <si>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</si>
  <si>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</si>
  <si>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</si>
  <si>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</si>
  <si>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</si>
  <si>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</si>
  <si>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</si>
  <si>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</si>
  <si>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</si>
  <si>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</si>
  <si>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</si>
  <si>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</si>
  <si>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</si>
  <si>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</si>
  <si>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</si>
  <si>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</si>
  <si>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</si>
  <si>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</si>
  <si>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</si>
  <si>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</si>
  <si>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</si>
  <si>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</si>
  <si>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</si>
  <si>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</si>
  <si>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</si>
  <si>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</si>
  <si>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</si>
  <si>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</si>
  <si>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</si>
  <si>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</si>
  <si>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</si>
  <si>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</si>
  <si>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</si>
  <si>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</si>
  <si>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</si>
  <si>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</si>
  <si>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</si>
  <si>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</si>
  <si>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</si>
  <si>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</si>
  <si>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</si>
  <si>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</si>
  <si>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</si>
  <si>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</si>
  <si>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</si>
  <si>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</si>
  <si>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</si>
  <si>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</si>
  <si>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</si>
  <si>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</si>
  <si>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</si>
  <si>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</si>
  <si>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</si>
  <si>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</si>
  <si>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</si>
  <si>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</si>
  <si>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</si>
  <si>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</si>
  <si>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</si>
  <si>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</si>
  <si>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</si>
  <si>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</si>
  <si>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</si>
  <si>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</si>
  <si>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</si>
  <si>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</si>
  <si>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</si>
  <si>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</si>
  <si>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</si>
  <si>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</si>
  <si>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</si>
  <si>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</si>
  <si>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</si>
  <si>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</si>
  <si>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</si>
  <si>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</si>
  <si>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</si>
  <si>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</si>
  <si>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</si>
  <si>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</si>
  <si>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</si>
  <si>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</si>
  <si>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</si>
  <si>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</si>
  <si>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</si>
  <si>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</si>
  <si>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</si>
  <si>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</si>
  <si>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</si>
  <si>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</si>
  <si>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</si>
  <si>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</si>
  <si>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</si>
  <si>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</si>
  <si>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</si>
  <si>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</si>
  <si>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</si>
  <si>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</si>
  <si>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</si>
  <si>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</si>
  <si>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</si>
  <si>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</si>
  <si>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</si>
  <si>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</si>
  <si>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</si>
  <si>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</si>
  <si>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</si>
  <si>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</si>
  <si>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</si>
  <si>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</si>
  <si>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</si>
  <si>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</si>
  <si>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</si>
  <si>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</si>
  <si>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</si>
  <si>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</si>
  <si>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</si>
  <si>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</si>
  <si>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</si>
  <si>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</si>
  <si>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</si>
  <si>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</si>
  <si>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</si>
  <si>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</si>
  <si>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</si>
  <si>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</si>
  <si>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</si>
  <si>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</si>
  <si>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</si>
  <si>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</si>
  <si>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</si>
  <si>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</si>
  <si>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</si>
  <si>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</si>
  <si>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</si>
  <si>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</si>
  <si>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</si>
  <si>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</si>
  <si>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</si>
  <si>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</si>
  <si>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</si>
  <si>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</si>
  <si>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</si>
  <si>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</si>
  <si>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</si>
  <si>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</si>
  <si>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</si>
  <si>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</si>
  <si>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</si>
  <si>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</si>
  <si>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</si>
  <si>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</si>
  <si>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</si>
  <si>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</si>
  <si>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</si>
  <si>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</si>
  <si>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</si>
  <si>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</si>
  <si>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</si>
  <si>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</si>
  <si>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</si>
  <si>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</si>
  <si>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</si>
  <si>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</si>
  <si>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</si>
  <si>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</si>
  <si>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</si>
  <si>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</si>
  <si>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</si>
  <si>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</si>
  <si>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</si>
  <si>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</si>
  <si>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</si>
  <si>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</si>
  <si>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</si>
  <si>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</si>
  <si>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</si>
  <si>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</si>
  <si>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</si>
  <si>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</si>
  <si>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</si>
  <si>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</si>
  <si>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</si>
  <si>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</si>
  <si>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</si>
  <si>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</si>
  <si>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</si>
  <si>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</si>
  <si>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</si>
  <si>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</si>
  <si>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</si>
  <si>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</si>
  <si>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</si>
  <si>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</si>
  <si>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</si>
  <si>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</si>
  <si>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</si>
  <si>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</si>
  <si>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</si>
  <si>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</si>
  <si>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</si>
  <si>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</si>
  <si>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</si>
  <si>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</si>
  <si>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</si>
  <si>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</si>
  <si>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</si>
  <si>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</si>
  <si>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</si>
  <si>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</si>
  <si>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</si>
  <si>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</si>
  <si>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</si>
  <si>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</si>
  <si>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</si>
  <si>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</si>
  <si>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</si>
  <si>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</si>
  <si>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</si>
  <si>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</si>
  <si>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</si>
  <si>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</si>
  <si>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</si>
  <si>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</si>
  <si>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</si>
  <si>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</si>
  <si>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</si>
  <si>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</si>
  <si>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</si>
  <si>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</si>
  <si>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</si>
  <si>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</si>
  <si>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</si>
  <si>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</si>
  <si>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</si>
  <si>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</si>
  <si>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</si>
  <si>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</si>
  <si>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</si>
  <si>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</si>
  <si>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</si>
  <si>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</si>
  <si>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</si>
  <si>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</si>
  <si>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</si>
  <si>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</si>
  <si>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</si>
  <si>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</si>
  <si>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</si>
  <si>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</si>
  <si>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</si>
  <si>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</si>
  <si>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</si>
  <si>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</si>
  <si>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</si>
  <si>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</si>
  <si>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</si>
  <si>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</si>
  <si>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</si>
  <si>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</si>
  <si>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</si>
  <si>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</si>
  <si>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</si>
  <si>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</si>
  <si>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</si>
  <si>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</si>
  <si>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</si>
  <si>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</si>
  <si>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</si>
  <si>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</si>
  <si>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</si>
  <si>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</si>
  <si>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</si>
  <si>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</si>
  <si>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</si>
  <si>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</si>
  <si>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</si>
  <si>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</si>
  <si>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</si>
  <si>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</si>
  <si>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</si>
  <si>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</si>
  <si>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</si>
  <si>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</si>
  <si>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</si>
  <si>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</si>
  <si>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</si>
  <si>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</si>
  <si>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</si>
  <si>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</si>
  <si>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</si>
  <si>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</si>
  <si>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</si>
  <si>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</si>
  <si>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</si>
  <si>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</si>
  <si>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</si>
  <si>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</si>
  <si>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</si>
  <si>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</si>
  <si>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</si>
  <si>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</si>
  <si>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</si>
  <si>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</si>
  <si>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</si>
  <si>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</si>
  <si>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</si>
  <si>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</si>
  <si>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</si>
  <si>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</si>
  <si>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</si>
  <si>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</si>
  <si>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</si>
  <si>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</si>
  <si>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</si>
  <si>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</si>
  <si>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</si>
  <si>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</si>
  <si>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</si>
  <si>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</si>
  <si>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</si>
  <si>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</si>
  <si>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</si>
  <si>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</si>
  <si>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</si>
  <si>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</si>
  <si>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</si>
  <si>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</si>
  <si>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</si>
  <si>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</si>
  <si>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</si>
  <si>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</si>
  <si>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</si>
  <si>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</si>
  <si>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</si>
  <si>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</si>
  <si>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</si>
  <si>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</si>
  <si>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</si>
  <si>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</si>
  <si>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</si>
  <si>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</si>
  <si>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</si>
  <si>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</si>
  <si>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</si>
  <si>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</si>
  <si>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</si>
  <si>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</si>
  <si>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</si>
  <si>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</si>
  <si>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</si>
  <si>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</si>
  <si>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</si>
  <si>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</si>
  <si>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</si>
  <si>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</si>
  <si>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</si>
  <si>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</si>
  <si>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</si>
  <si>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</si>
  <si>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</si>
  <si>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</si>
  <si>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</si>
  <si>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</si>
  <si>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</si>
  <si>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</si>
  <si>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</si>
  <si>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</si>
  <si>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</si>
  <si>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</si>
  <si>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</si>
  <si>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</si>
  <si>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</si>
  <si>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</si>
  <si>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</si>
  <si>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</si>
  <si>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</si>
  <si>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</si>
  <si>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</si>
  <si>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</si>
  <si>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</si>
  <si>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</si>
  <si>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</si>
  <si>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</si>
  <si>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</si>
  <si>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</si>
  <si>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</si>
  <si>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</si>
  <si>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</si>
  <si>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</si>
  <si>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</si>
  <si>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</si>
  <si>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</si>
  <si>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</si>
  <si>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</si>
  <si>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</si>
  <si>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</si>
  <si>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</si>
  <si>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</si>
  <si>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</si>
  <si>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</si>
  <si>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</si>
  <si>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</si>
  <si>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</si>
  <si>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</si>
  <si>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</si>
  <si>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</si>
  <si>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</si>
  <si>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</si>
  <si>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</si>
  <si>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</si>
  <si>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</si>
  <si>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</si>
  <si>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</si>
  <si>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</si>
  <si>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</si>
  <si>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</si>
  <si>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</si>
  <si>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</si>
  <si>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</si>
  <si>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</si>
  <si>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</si>
  <si>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</si>
  <si>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</si>
  <si>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</si>
  <si>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</si>
  <si>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</si>
  <si>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</si>
  <si>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</si>
  <si>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</si>
  <si>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</si>
  <si>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</si>
  <si>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</si>
  <si>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</si>
  <si>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</si>
  <si>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</si>
  <si>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</si>
  <si>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</si>
  <si>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</si>
  <si>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</si>
  <si>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</si>
  <si>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</si>
  <si>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</si>
  <si>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</si>
  <si>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</si>
  <si>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</si>
  <si>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</si>
  <si>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</si>
  <si>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</si>
  <si>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</si>
  <si>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</si>
  <si>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</si>
  <si>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</si>
  <si>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</si>
  <si>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</si>
  <si>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</si>
  <si>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</si>
  <si>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</si>
  <si>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</si>
  <si>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</si>
  <si>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</si>
  <si>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</si>
  <si>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</si>
  <si>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</si>
  <si>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</si>
  <si>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</si>
  <si>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</si>
  <si>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</si>
  <si>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</si>
  <si>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</si>
  <si>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</si>
  <si>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</si>
  <si>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</si>
  <si>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</si>
  <si>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</si>
  <si>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</si>
  <si>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</si>
  <si>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</si>
  <si>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</si>
  <si>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</si>
  <si>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</si>
  <si>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</si>
  <si>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</si>
  <si>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</si>
  <si>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</si>
  <si>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</si>
  <si>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</si>
  <si>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</si>
  <si>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</si>
  <si>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</si>
  <si>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</si>
  <si>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</si>
  <si>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</si>
  <si>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</si>
  <si>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</si>
  <si>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</si>
  <si>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</si>
  <si>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</si>
  <si>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</si>
  <si>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</si>
  <si>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</si>
  <si>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</si>
  <si>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</si>
  <si>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</si>
  <si>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</si>
  <si>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</si>
  <si>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</si>
  <si>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</si>
  <si>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</si>
  <si>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</si>
  <si>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</si>
  <si>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</si>
  <si>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</si>
  <si>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</si>
  <si>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</si>
  <si>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</si>
  <si>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</si>
  <si>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</si>
  <si>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</si>
  <si>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</si>
  <si>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</si>
  <si>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</si>
  <si>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</si>
  <si>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</si>
  <si>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</si>
  <si>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</si>
  <si>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</si>
  <si>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</si>
  <si>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</si>
  <si>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</si>
  <si>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</si>
  <si>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</si>
  <si>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</si>
  <si>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</si>
  <si>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</si>
  <si>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</si>
  <si>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</si>
  <si>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</si>
  <si>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</si>
  <si>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</si>
  <si>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</si>
  <si>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</si>
  <si>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</si>
  <si>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</si>
  <si>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</si>
  <si>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</si>
  <si>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</si>
  <si>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</si>
  <si>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</si>
  <si>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</si>
  <si>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</si>
  <si>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</si>
  <si>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</si>
  <si>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</si>
  <si>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</si>
  <si>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</si>
  <si>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</si>
  <si>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</si>
  <si>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</si>
  <si>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</si>
  <si>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</si>
  <si>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</si>
  <si>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</si>
  <si>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</si>
  <si>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</si>
  <si>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</si>
  <si>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</si>
  <si>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</si>
  <si>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</si>
  <si>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</si>
  <si>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</si>
  <si>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</si>
  <si>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</si>
  <si>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</si>
  <si>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</si>
  <si>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</si>
  <si>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</si>
  <si>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</si>
  <si>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</si>
  <si>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</si>
  <si>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</si>
  <si>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</si>
  <si>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</si>
  <si>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</si>
  <si>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</si>
  <si>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</si>
  <si>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</si>
  <si>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</si>
  <si>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</si>
  <si>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</si>
  <si>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</si>
  <si>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</si>
  <si>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</si>
  <si>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</si>
  <si>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</si>
  <si>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</si>
  <si>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</si>
  <si>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</si>
  <si>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</si>
  <si>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</si>
  <si>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</si>
  <si>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</si>
  <si>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</si>
  <si>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</si>
  <si>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</si>
  <si>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</si>
  <si>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</si>
  <si>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</si>
  <si>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</si>
  <si>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</si>
  <si>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</si>
  <si>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</si>
  <si>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</si>
  <si>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</si>
  <si>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</si>
  <si>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</si>
  <si>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</si>
  <si>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</si>
  <si>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</si>
  <si>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</si>
  <si>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</si>
  <si>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</si>
  <si>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</si>
  <si>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</si>
  <si>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</si>
  <si>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</si>
  <si>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</si>
  <si>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</si>
  <si>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</si>
  <si>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</si>
  <si>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</si>
  <si>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</si>
  <si>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</si>
  <si>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</si>
  <si>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</si>
  <si>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</si>
  <si>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</si>
  <si>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</si>
  <si>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</si>
  <si>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</si>
  <si>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</si>
  <si>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</si>
  <si>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</si>
  <si>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</si>
  <si>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</si>
  <si>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</si>
  <si>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</si>
  <si>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</si>
  <si>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</si>
  <si>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</si>
  <si>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</si>
  <si>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</si>
  <si>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</si>
  <si>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</si>
  <si>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</si>
  <si>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</si>
  <si>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</si>
  <si>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</si>
  <si>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</si>
  <si>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</si>
  <si>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</si>
  <si>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</si>
  <si>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</si>
  <si>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</si>
  <si>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</si>
  <si>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</si>
  <si>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</si>
  <si>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</si>
  <si>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</si>
  <si>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</si>
  <si>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</si>
  <si>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</si>
  <si>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</si>
  <si>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</si>
  <si>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</si>
  <si>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</si>
  <si>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</si>
  <si>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</si>
  <si>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</si>
  <si>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</si>
  <si>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</si>
  <si>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</si>
  <si>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</si>
  <si>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</si>
  <si>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</si>
  <si>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</si>
  <si>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</si>
  <si>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</si>
  <si>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</si>
  <si>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</si>
  <si>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</si>
  <si>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</si>
  <si>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</si>
  <si>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</si>
  <si>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</si>
  <si>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</si>
  <si>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</si>
  <si>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</si>
  <si>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</si>
  <si>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</si>
  <si>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</si>
  <si>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</si>
  <si>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</si>
  <si>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</si>
  <si>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</si>
  <si>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</si>
  <si>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</si>
  <si>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</si>
  <si>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</si>
  <si>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</si>
  <si>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</si>
  <si>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</si>
  <si>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</si>
  <si>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</si>
  <si>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</si>
  <si>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</si>
  <si>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</si>
  <si>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</si>
  <si>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</si>
  <si>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</si>
  <si>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</si>
  <si>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</si>
  <si>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</si>
  <si>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</si>
  <si>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</si>
  <si>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 xml:space="preserve">team saved hub site </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</si>
  <si>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</si>
  <si>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</si>
  <si>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</si>
  <si>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</si>
  <si>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</si>
  <si>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Team at site TS</t>
  </si>
  <si>
    <t>PCM-20251123-00000910</t>
  </si>
  <si>
    <t>ETA 35 Mins</t>
  </si>
  <si>
    <t>PCM-20251123-00000913</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</si>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</sst>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35"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321.54842002315127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9.3547337964992039E-2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45984.496845949077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45984.496845949077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45984.496845949077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45984.496845949077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45984.496845949077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45984.496845949077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45984.496845949077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45984.496845949077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45984.496845949077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45984.496845949077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45984.496845949077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45984.496845949077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45984.496845949077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45984.496845949077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45984.496845949077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45984.496845949077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45984.496845949077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45984.496845949077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45984.496845949077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45984.496845949077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45984.496845949077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45984.496845949077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45984.496845949077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45984.496845949077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45984.496845949077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45984.496845949077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45984.496845949077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45984.496845949077</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45984.496845949077</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45984.496845949077</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11"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159.49700810185459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0.1094270833345945</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3.9832175927585922E-2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45984.496846064816</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45984.496846064816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45984.496846064816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45984.496846064816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45984.496846064816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45984.496846064816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45984.496846064816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45984.496846064816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45984.496846064816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45984.496846064816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45984.496846064816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45984.496846064816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45984.496846064816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45984.496846064816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45984.496846064816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45984.496846064816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45984.496846064816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45984.496846064816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45984.496846064816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45984.496846064816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45984.496846064816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45984.496846064816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45984.496846064816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45984.496846064816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45984.496846064816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45984.496846064816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45984.496846064816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45984.496846064816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45984.496846064816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45984.496846064816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45984.496846064816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45984.496846064816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45984.496846064816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45984.496846064816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45984.496846064816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45984.496846064816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45984.496846064816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45984.496846064816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45984.496846064816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45984.496846064816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45984.496846064816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45984.496846064816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45984.496846064816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45984.496846064816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45984.496846064816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45984.496846064816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45984.496846064816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45984.496846064816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45984.496846064816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45984.496846064816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45984.496846064816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45984.496846064816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45984.496846064816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45984.496846064816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45984.496846064816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45984.496846064816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45984.496846064816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45984.496846064816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45984.496846064816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45984.496846064816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45984.496846064816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45984.496846064816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45984.496846064816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45984.496846064816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45984.496846064816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45984.496846064816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45984.496846064816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45984.496846064816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45984.496846064816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45984.496846064816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45984.496846064816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45984.496846064816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45984.496846064816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45984.496846064816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45984.496846064816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45984.496846064816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45984.496846064816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45984.496846064816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45984.496846064816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45984.496846064816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45984.496846064816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45984.496846064816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45984.496846064816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45984.496846064816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45984.496846064816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45984.496846064816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45984.496846064816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45984.496846064816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45984.496846064816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45984.496846064816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45984.496846064816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45984.496846064816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45984.496846064816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45984.496846064816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45984.496846064816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45984.496846064816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45984.496846064816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45984.496846064816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45984.496846064816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45984.496846064816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45984.496846064816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45984.496846064816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45984.496846064816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45984.496846064816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45984.496846064816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45984.496846064816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45984.496846064816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45984.496846064816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45984.496846064816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45984.496846064816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45984.496846064816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45984.496846064816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45984.496846064816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45984.496846064816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45984.496846064816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45984.496846064816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45984.496846064816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45984.496846064816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45984.496846064816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45984.496846064816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45984.496846064816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45984.496846064816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45984.496846064816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45984.496846064816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45984.496846064816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45984.496846064816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45984.496846064816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45984.496846064816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45984.496846064816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45984.496846064816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45984.496846064816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45984.496846064816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45984.496846064816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45984.496846064816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45984.496846064816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45984.496846064816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45984.496846064816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45984.496846064816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45984.496846064816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45984.496846064816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45984.496846064816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45984.496846064816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45984.496846064816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45984.496846064816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45984.496846064816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45984.496846064816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45984.496846064816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45984.496846064816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45984.496846064816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45984.496846064816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45984.496846064816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45984.496846064816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45984.496846064816</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45984.496846064816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45984.496846064816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45984.496846064816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45984.496846064816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45984.496846064816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45984.496846064816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45984.496846064816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45984.496846064816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45984.496846064816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45984.496846064816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45984.496846064816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45984.496846064816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45984.496846064816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45984.496846064816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45984.496846064816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45984.496846064816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45984.496846064816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45984.496846064816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45984.496846064816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45984.496846064816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45984.496846064816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45984.496846064816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45984.496846064816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45984.496846064816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45984.496846064816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45984.496846064816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45984.496846064816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45984.496846064816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45984.496846064816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45984.496846064816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45984.496846064816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45984.496846064816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45984.496846064816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45984.496846064816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45984.496846064816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45984.496846064816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45984.496846064816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45984.496846064816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45984.496846064816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45984.496846064816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45984.496846064816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45984.496846064816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45984.496846064816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45984.496846064816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45984.496846064816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45984.496846064816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45984.496846064816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45984.496846064816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45984.496846064816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45984.496846064816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45984.496846064816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45984.496846064816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45984.496846064816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45984.496846064816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45984.496846064816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45984.496846064816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45984.496846064816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45984.496846064816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45984.496846064816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45984.496846064816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45984.496846064816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45984.496846064816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45984.496846064816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45984.496846064816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45984.496846064816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45984.496846064816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45984.496846064816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45984.496846064816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45984.496846064816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45984.496846064816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45984.496846064816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45984.496846064816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45984.496846064816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45984.496846064816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45984.496846064816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45984.496846064816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45984.496846064816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45984.496846064816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45984.496846064816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45984.496846064816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45984.496846064816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45984.496846064816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45984.496846064816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45984.496846064816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45984.496846064816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45984.496846064816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45984.496846064816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45984.496846064816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45984.496846064816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45984.496846064816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45984.496846064816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45984.496846064816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45984.496846064816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45984.496846064816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45984.496846064816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45984.496846064816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45984.496846064816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45984.496846064816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45984.496846064816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45984.496846064816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45984.496846064816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45984.496846064816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45984.496846064816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45984.496846064816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45984.496846064816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45984.496846064816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45984.496846064816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45984.496846064816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45984.496846064816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45984.496846064816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45984.496846064816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45984.496846064816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45984.496846064816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45984.496846064816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45984.496846064816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45984.496846064816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45984.496846064816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45984.496846064816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45984.496846064816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45984.496846064816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45984.496846064816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45984.496846064816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45984.496846064816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45984.496846064816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45984.496846064816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45984.496846064816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45984.496846064816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45984.496846064816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45984.496846064816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45984.496846064816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45984.496846064816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45984.496846064816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45984.496846064816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45984.496846064816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45984.496846064816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45984.496846064816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45984.496846064816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45984.496846064816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45984.496846064816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45984.496846064816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45984.496846064816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45984.496846064816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45984.496846064816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45984.496846064816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45984.496846064816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45984.496846064816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45984.496846064816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45984.496846064816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45984.496846064816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45984.496846064816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45984.496846064816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45984.496846064816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45984.496846064816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45984.496846064816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45984.496846064816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45984.496846064816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45984.496846064816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45984.496846064816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45984.496846064816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45984.496846064816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45984.496846064816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45984.496846064816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45984.496846064816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45984.496846064816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45984.496846064816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45984.496846064816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45984.496846064816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45984.496846064816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45984.496846064816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45984.496846064816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45984.496846064816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45984.496846064816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45984.496846064816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45984.496846064816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45984.496846064816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45984.496846064816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45984.496846064816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45984.496846064816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45984.496846064816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45984.496846064816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45984.496846064816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45984.496846064816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45984.496846064816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45984.496846064816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45984.496846064816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45984.496846064816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45984.496846064816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45984.496846064816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45984.496846064816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45984.496846064816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45984.496846064816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45984.496846064816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45984.496846064816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45984.496846064816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45984.496846064816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45984.496846064816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45984.496846064816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45984.496846064816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45984.496846064816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45984.496846064816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45984.496846064816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45984.496846064816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45984.496846064816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45984.496846064816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45984.496846064816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45984.496846064816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45984.496846064816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45984.496846064816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45984.496846064816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45984.496846064816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45984.496846064816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45984.496846064816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45984.496846064816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45984.496846064816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45984.496846064816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45984.496846064816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45984.496846064816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45984.496846064816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45984.496846064816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45984.496846064816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45984.496846064816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45984.496846064816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45984.496846064816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45984.496846064816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45984.496846064816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45984.496846064816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45984.496846064816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45984.496846064816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45984.496846064816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45984.496846064816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45984.496846064816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45984.496846064816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45984.496846064816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45984.496846064816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45984.496846064816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45984.496846064816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45984.496846064816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45984.496846064816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45984.496846064816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45984.496846064816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45984.496846064816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45984.496846064816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45984.496846064816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45984.496846064816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45984.496846064816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45984.496846064816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45984.496846064816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45984.496846064816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45984.496846064816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45984.496846064816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45984.496846064816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45984.496846064816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45984.496846064816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45984.496846064816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45984.496846064816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45984.496846064816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45984.496846064816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45984.496846064816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45984.496846064816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45984.496846064816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45984.496846064816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45984.496846064816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45984.496846064816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45984.496846064816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45984.496846064816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45984.496846064816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45984.496846064816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45984.496846064816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45984.496846064816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45984.496846064816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45984.496846064816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45984.496846064816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45984.496846064816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45984.496846064816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45984.496846064816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45984.496846064816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45984.496846064816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45984.496846064816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45984.496846064816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45984.496846064816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45984.496846064816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45984.496846064816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45984.496846064816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45984.496846064816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45984.496846064816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45984.496846064816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45984.496846064816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45984.496846064816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45984.496846064816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45984.496846064816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45984.496846064816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45984.496846064816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45984.496846064816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45984.496846064816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45984.496846064816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45984.496846064816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45984.496846064816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45984.496846064816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45984.496846064816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45984.496846064816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45984.496846064816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45984.496846064816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45984.496846064816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45984.496846064816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45984.496846064816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45984.496846064816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45984.496846064816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45984.496846064816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45984.496846064816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45984.496846064816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45984.496846064816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45984.496846064816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45984.496846064816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45984.496846064816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45984.496846064816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45984.496846064816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45984.496846064816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45984.496846064816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45984.496846064816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45984.496846064816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45984.496846064816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45984.496846064816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45984.496846064816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45984.496846064816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45984.496846064816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45984.496846064816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45984.496846064816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45984.496846064816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45984.496846064816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45984.496846064816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45984.496846064816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45984.496846064816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45984.496846064816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45984.496846064816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45984.496846064816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45984.496846064816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45984.496846064816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45984.496846064816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45984.496846064816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45984.496846064816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45984.496846064816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45984.496846064816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45984.496846064816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45984.496846064816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45984.496846064816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45984.496846064816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45984.496846064816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45984.496846064816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45984.496846064816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45984.496846064816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45984.496846064816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45984.496846064816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45984.496846064816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45984.496846064816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45984.496846064816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45984.496846064816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45984.496846064816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45984.496846064816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45984.496846064816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45984.496846064816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45984.496846064816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45984.496846064816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45984.496846064816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45984.496846064816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45984.496846064816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45984.496846064816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45984.496846064816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45984.496846064816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45984.496846064816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45984.496846064816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45984.496846064816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45984.496846064816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45984.496846064816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45984.496846064816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45984.496846064816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45984.496846064816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45984.496846064816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45984.496846064816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45984.496846064816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45984.496846064816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45984.496846064816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45984.496846064816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45984.496846064816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45984.496846064816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45984.496846064816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45984.496846064816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45984.496846064816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45984.496846064816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45984.496846064816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45984.496846064816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45984.496846064816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45984.496846064816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45984.496846064816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45984.496846064816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45984.496846064816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45984.496846064816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45984.496846064816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45984.496846064816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45984.496846064816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45984.496846064816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45984.496846064816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45984.496846064816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45984.496846064816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45984.496846064816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45984.496846064816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45984.496846064816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45984.496846064816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45984.496846064816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45984.496846064816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45984.496846064816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45984.496846064816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45984.496846064816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45984.496846064816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45984.496846064816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45984.496846064816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45984.496846064816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45984.496846064816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45984.496846064816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45984.496846064816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45984.496846064816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45984.496846064816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45984.496846064816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45984.496846064816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45984.496846064816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45984.496846064816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45984.496846064816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45984.496846064816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45984.496846064816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45984.496846064816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45984.496846064816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45984.496846064816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45984.496846064816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45984.496846064816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45984.496846064816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45984.496846064816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45984.496846064816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45984.496846064816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45984.496846064816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45984.496846064816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45984.496846064816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45984.496846064816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45984.496846064816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45984.496846064816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45984.496846064816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45984.496846064816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45984.496846064816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45984.496846064816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45984.496846064816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45984.496846064816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45984.496846064816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45984.496846064816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45984.496846064816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45984.496846064816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45984.496846064816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45984.496846064816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45984.496846064816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45984.496846064816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45984.496846064816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45984.496846064816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45984.496846064816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45984.496846064816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45984.496846064816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45984.496846064816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45984.496846064816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45984.496846064816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45984.496846064816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45984.496846064816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45984.496846064816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45984.496846064816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45984.496846064816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45984.496846064816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45984.496846064816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45984.496846064816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45984.496846064816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45984.496846064816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45984.496846064816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45984.496846064816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45984.496846064816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45984.496846064816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45984.496846064816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45984.496846064816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45984.496846064816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45984.496846064816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45984.496846064816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45984.496846064816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45984.496846064816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45984.496846064816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45984.496846064816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45984.496846064816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45984.496846064816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45984.496846064816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45984.496846064816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45984.496846064816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45984.496846064816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45984.496846064816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45984.496846064816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45984.496846064816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45984.496846064816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45984.496846064816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45984.496846064816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45984.496846064816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45984.496846064816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45984.496846064816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45984.496846064816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45984.496846064816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45984.496846064816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45984.496846064816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45984.496846064816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45984.496846064816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45984.496846064816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45984.496846064816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45984.496846064816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45984.496846064816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45984.496846064816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45984.496846064816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45984.496846064816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45984.496846064816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45984.496846064816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45984.496846064816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45984.496846064816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45984.496846064816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45984.496846064816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45984.496846064816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45984.496846064816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45984.496846064816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45984.496846064816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45984.496846064816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45984.496846064816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45984.496846064816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45984.496846064816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45984.496846064816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45984.496846064816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45984.496846064816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45984.496846064816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45984.496846064816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45984.496846064816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45984.496846064816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45984.496846064816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45984.496846064816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45984.496846064816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45984.496846064816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45984.496846064816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45984.496846064816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45984.496846064816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45984.496846064816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45984.496846064816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45984.496846064816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45984.496846064816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45984.496846064816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45984.496846064816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45984.496846064816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45984.496846064816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45984.496846064816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45984.496846064816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45984.496846064816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45984.496846064816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45984.496846064816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45984.496846064816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45984.496846064816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45984.496846064816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45984.496846064816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45984.496846064816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45984.496846064816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45984.496846064816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45984.496846064816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45984.496846064816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45984.496846064816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45984.496846064816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45984.496846064816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45984.496846064816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45984.496846064816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45984.496846064816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45984.496846064816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45984.496846064816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45984.496846064816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45984.496846064816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45984.496846064816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45984.496846064816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45984.496846064816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45984.496846064816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45984.496846064816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45984.496846064816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45984.496846064816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45984.496846064816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45984.496846064816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45984.496846064816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45984.496846064816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45984.496846064816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45984.496846064816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45984.496846064816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45984.496846064816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45984.496846064816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45984.496846064816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45984.496846064816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45984.496846064816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45984.496846064816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45984.496846064816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45984.496846064816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45984.496846064816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45984.496846064816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45984.496846064816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45984.496846064816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45984.496846064816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45984.496846064816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45984.496846064816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45984.496846064816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45984.496846064816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45984.496846064816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45984.496846064816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45984.496846064816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45984.496846064816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45984.496846064816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45984.496846064816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45984.496846064816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45984.496846064816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45984.496846064816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45984.496846064816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45984.496846064816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45984.496846064816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45984.496846064816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45984.496846064816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45984.496846064816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45984.496846064816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45984.496846064816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45984.496846064816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45984.496846064816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45984.496846064816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45984.496846064816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45984.496846064816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45984.496846064816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45984.496846064816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45984.496846064816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45984.496846064816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45984.496846064816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45984.496846064816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45984.496846064816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45984.496846064816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45984.496846064816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45984.496846064816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45984.496846064816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45984.496846064816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45984.496846064816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45984.496846064816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45984.496846064816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45984.496846064816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45984.496846064816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45984.496846064816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45984.496846064816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45984.496846064816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45984.496846064816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45984.496846064816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45984.496846064816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45984.496846064816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45984.496846064816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45984.496846064816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45984.496846064816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45984.496846064816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45984.496846064816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45984.496846064816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45984.496846064816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45984.496846064816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45984.496846064816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45984.496846064816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45984.496846064816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45984.496846064816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45984.496846064816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45984.496846064816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45984.496846064816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45984.496846064816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45984.496846064816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45984.496846064816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45984.496846064816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45984.496846064816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45984.496846064816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45984.496846064816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45984.496846064816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45984.496846064816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45984.496846064816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45984.496846064816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45984.496846064816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45984.496846064816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45984.496846064816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45984.496846064816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45984.496846064816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45984.496846064816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45984.496846064816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45984.496846064816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45984.496846064816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45984.496846064816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45984.496846064816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45984.496846064816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45984.496846064816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45984.496846064816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45984.496846064816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45984.496846064816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45984.496846064816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45984.496846064816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45984.496846064816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45984.496846064816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45984.496846064816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45984.496846064816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45984.496846064816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45984.496846064816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45984.496846064816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45984.496846064816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45984.496846064816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45984.496846064816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45984.496846064816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45984.496846064816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45984.496846064816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45984.496846064816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45984.496846064816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45984.496846064816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45984.496846064816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45984.496846064816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45984.496846064816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45984.496846064816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45984.496846064816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45984.496846064816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45984.496846064816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45984.496846064816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45984.496846064816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45984.496846064816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45984.496846064816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45984.496846064816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45984.496846064816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45984.496846064816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45984.496846064816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45984.496846064816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45984.496846064816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45984.496846064816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45984.496846064816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45984.496846064816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45984.496846064816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45984.496846064816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45984.496846064816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45984.496846064816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45984.496846064816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45984.496846064816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45984.496846064816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45984.496846064816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45984.496846064816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45984.496846064816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45984.496846064816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45984.496846064816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45984.496846064816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45984.496846064816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45984.496846064816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45984.496846064816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45984.496846064816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45984.496846064816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45984.496846064816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45984.496846064816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45984.496846064816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45984.496846064816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45984.496846064816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45984.496846064816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45984.496846064816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45984.496846064816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45984.496846064816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45984.496846064816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45984.496846064816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45984.496846064816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45984.496846064816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45984.496846064816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45984.496846064816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45984.496846064816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45984.496846064816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45984.496846064816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45984.496846064816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45984.496846064816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45984.496846064816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45984.496846064816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45984.496846064816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45984.496846064816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45984.496846064816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45984.496846064816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45984.496846064816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45984.496846064816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45984.496846064816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45984.496846064816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45984.496846064816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45984.496846064816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45984.496846064816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45984.496846064816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45984.496846064816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45984.496846064816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45984.496846064816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45984.496846064816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45984.496846064816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45984.496846064816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45984.496846064816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45984.496846064816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45984.496846064816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45984.496846064816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45984.496846064816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45984.496846064816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45984.496846064816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45984.496846064816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45984.496846064816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45984.496846064816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45984.496846064816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45984.496846064816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45984.496846064816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45984.496846064816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45984.496846064816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45984.496846064816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45984.496846064816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45984.496846064816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45984.496846064816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45984.496846064816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45984.496846064816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45984.496846064816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45984.496846064816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45984.496846064816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45984.496846064816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45984.496846064816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45984.496846064816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45984.496846064816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45984.496846064816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45984.496846064816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45984.496846064816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45984.496846064816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45984.496846064816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45984.496846064816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45984.496846064816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45984.496846064816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45984.496846064816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45984.496846064816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45984.496846064816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45984.496846064816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45984.496846064816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45984.496846064816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45984.496846064816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45984.496846064816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45984.496846064816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45984.496846064816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45984.496846064816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45984.496846064816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45984.496846064816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45984.496846064816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45984.496846064816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45984.496846064816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45984.496846064816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45984.496846064816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45984.496846064816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45984.496846064816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45984.496846064816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45984.496846064816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45984.496846064816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45984.496846064816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45984.496846064816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45984.496846064816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45984.496846064816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45984.496846064816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45984.496846064816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45984.496846064816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45984.496846064816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45984.496846064816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45984.496846064816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45984.496846064816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45984.496846064816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45984.496846064816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45984.496846064816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45984.496846064816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45984.496846064816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45984.496846064816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45984.496846064816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45984.496846064816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45984.496846064816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45984.496846064816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45984.496846064816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45984.496846064816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45984.496846064816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45984.496846064816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45984.496846064816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45984.496846064816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45984.496846064816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45984.496846064816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45984.496846064816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45984.496846064816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45984.496846064816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45984.496846064816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45984.496846064816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45984.496846064816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45984.496846064816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45984.496846064816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45984.496846064816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45984.496846064816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45984.496846064816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45984.496846064816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45984.496846064816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45984.496846064816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45984.496846064816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45984.496846064816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45984.496846064816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45984.496846064816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45984.496846064816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45984.496846064816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45984.496846064816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45984.496846064816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45984.496846064816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45984.496846064816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45984.496846064816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45984.496846064816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45984.496846064816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45984.496846064816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45984.496846064816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45984.496846064816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45984.496846064816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45984.496846064816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45984.496846064816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45984.496846064816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45984.496846064816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45984.496846064816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45984.496846064816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45984.496846064816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45984.496846064816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45984.496846064816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45984.496846064816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45984.496846064816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45984.496846064816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45984.496846064816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45984.496846064816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45984.496846064816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45984.496846064816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45984.496846064816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45984.496846064816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45984.496846064816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45984.496846064816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45984.496846064816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45984.496846064816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45984.496846064816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45984.496846064816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45984.496846064816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45984.496846064816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45984.496846064816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45984.496846064816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45984.496846064816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45984.496846064816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45984.496846064816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45984.496846064816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45984.496846064816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45984.496846064816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45984.496846064816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45984.496846064816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45984.496846064816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45984.496846064816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45984.496846064816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45984.496846064816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45984.496846064816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45984.496846064816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45984.496846064816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45984.496846064816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45984.496846064816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45984.496846064816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45984.496846064816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45984.496846064816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45984.496846064816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45984.496846064816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281.01612847221986</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c r="G3" s="96">
        <f ca="1">IFERROR(NOW()-F3,"")</f>
        <v>45984.496845949077</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0.11404502315417631</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35135</v>
      </c>
      <c r="E5" s="94" t="s">
        <v>39021</v>
      </c>
      <c r="F5" s="95">
        <v>45984.495081018518</v>
      </c>
      <c r="G5" s="96">
        <f t="shared" ref="G5:G55" ca="1" si="0">IFERROR(NOW()-F5,"")</f>
        <v>1.764930559147615E-3</v>
      </c>
      <c r="H5" s="95">
        <v>45984.45480324074</v>
      </c>
      <c r="I5" s="113" t="str">
        <f>IFERROR(VLOOKUP(D5,DB!A:F,6,0),"")</f>
        <v>SCECO</v>
      </c>
      <c r="J5" s="113" t="str">
        <f>IFERROR(VLOOKUP(D5,DB!A:G,7,0),"")</f>
        <v>Dead</v>
      </c>
      <c r="K5" s="97" t="s">
        <v>39121</v>
      </c>
      <c r="L5" s="91" t="str">
        <f>IFERROR(VLOOKUP(D5,DB!A:I,9,0),"")</f>
        <v>Latis</v>
      </c>
    </row>
    <row r="6" spans="1:16" ht="15" customHeight="1">
      <c r="A6" s="113" t="s">
        <v>39122</v>
      </c>
      <c r="B6" s="113" t="str">
        <f>IFERROR(VLOOKUP(D6,DB!A:K,11,0),"")</f>
        <v>R4</v>
      </c>
      <c r="C6" s="93">
        <v>2</v>
      </c>
      <c r="D6" s="91" t="s">
        <v>34889</v>
      </c>
      <c r="E6" s="94" t="s">
        <v>39021</v>
      </c>
      <c r="F6" s="95">
        <v>45984.496261574073</v>
      </c>
      <c r="G6" s="96">
        <f t="shared" ca="1" si="0"/>
        <v>5.8437500410946086E-4</v>
      </c>
      <c r="H6" s="95">
        <v>45984.484456018516</v>
      </c>
      <c r="I6" s="113" t="str">
        <f>IFERROR(VLOOKUP(D6,DB!A:F,6,0),"")</f>
        <v>SCECO</v>
      </c>
      <c r="J6" s="113" t="str">
        <f>IFERROR(VLOOKUP(D6,DB!A:G,7,0),"")</f>
        <v>Vandalized</v>
      </c>
      <c r="K6" s="97" t="s">
        <v>39123</v>
      </c>
      <c r="L6" s="91" t="str">
        <f>IFERROR(VLOOKUP(D6,DB!A:I,9,0),"")</f>
        <v>Latis</v>
      </c>
    </row>
    <row r="7" spans="1:16" ht="15" customHeight="1">
      <c r="A7" s="113"/>
      <c r="B7" s="113" t="str">
        <f>IFERROR(VLOOKUP(D7,DB!A:K,11,0),"")</f>
        <v/>
      </c>
      <c r="C7" s="93"/>
      <c r="D7" s="91"/>
      <c r="E7" s="94"/>
      <c r="F7" s="95"/>
      <c r="G7" s="96">
        <f t="shared" ca="1" si="0"/>
        <v>45984.496845949077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45984.496845949077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45984.496845949077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45984.496845949077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45984.496845949077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45984.496845949077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45984.496845949077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45984.496845949077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45984.496845949077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45984.496845949077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45984.496845949077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45984.496845949077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45984.496845949077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45984.496845949077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45984.496845949077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45984.496845949077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45984.496845949077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45984.496845949077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45984.496845949077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45984.496845949077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45984.496845949077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45984.496845949077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45984.496845949077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45984.496845949077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45984.496845949077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45984.496845949077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45984.496845949077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45984.496845949077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45984.496845949077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45984.496845949077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45984.496845949077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45984.496845949077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45984.496845949077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45984.496845949077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45984.496845949077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45984.496845949077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45984.496845949077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45984.496845949077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45984.496845949077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45984.496845949077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45984.496845949077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45984.496845949077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45984.496846064816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45984.496846064816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45984.496846064816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45984.496846064816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45984.496846064816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45984.496846064816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45984.496846064816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45984.496846064816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45984.496846064816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45984.496846064816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45984.496846064816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45984.496846064816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45984.496846064816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45984.496846064816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45984.496846064816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45984.496846064816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45984.496846064816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45984.496846064816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45984.496846064816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45984.496846064816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45984.496846064816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45984.496846064816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45984.496846064816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45984.496846064816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45984.496846064816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45984.496846064816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45984.496846064816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45984.496846064816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45984.496846064816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45984.496846064816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45984.496846064816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45984.496846064816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45984.496846064816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45984.496846064816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45984.496846064816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45984.496846064816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45984.496846064816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45984.496846064816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45984.496846064816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45984.496846064816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45984.496846064816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45984.496846064816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45984.496846064816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45984.496846064816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45984.496846064816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45984.496846064816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45984.496846064816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45984.496846064816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45984.496846064816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45984.496846064816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45984.496846064816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45984.496846064816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45984.496846064816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45984.496846064816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45984.496846064816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45984.496846064816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45984.496846064816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45984.496846064816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45984.496846064816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45984.496846064816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45984.496846064816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45984.496846064816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45984.496846064816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45984.496846064816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45984.496846064816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45984.496846064816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45984.496846064816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45984.496846064816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45984.496846064816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45984.496846064816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45984.496846064816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45984.496846064816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45984.496846064816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45984.496846064816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45984.496846064816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45984.496846064816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45984.496846064816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45984.496846064816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45984.496846064816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45984.496846064816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45984.496846064816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45984.496846064816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45984.496846064816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45984.496846064816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45984.496846064816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45984.496846064816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45984.496846064816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45984.496846064816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45984.496846064816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45984.496846064816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45984.496846064816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45984.496846064816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45984.496846064816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45984.496846064816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45984.496846064816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45984.496846064816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45984.496846064816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45984.496846064816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45984.496846064816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45984.496846064816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45984.496846064816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45984.496846064816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45984.496846064816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45984.496846064816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45984.496846064816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45984.496846064816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45984.496846064816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45984.496846064816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45984.496846064816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45984.496846064816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45984.496846064816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45984.496846064816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45984.496846064816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45984.496846064816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45984.496846064816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45984.496846064816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45984.496846064816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45984.496846064816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45984.496846064816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45984.496846064816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45984.496846064816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45984.496846064816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45984.496846064816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45984.496846064816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45984.496846064816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45984.496846064816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45984.496846064816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45984.496846064816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45984.496846064816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45984.496846064816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45984.496846064816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45984.496846064816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45984.496846064816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45984.496846064816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45984.496846064816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45984.496846064816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45984.496846064816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45984.496846064816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45984.496846064816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45984.496846064816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45984.496846064816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45984.496846064816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45984.496846064816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45984.496846064816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45984.496846064816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45984.496846064816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45984.496846064816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45984.496846064816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45984.496846064816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45984.496846064816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45984.496846064816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45984.496846064816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45984.496846064816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45984.496846064816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45984.496846064816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45984.496846064816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45984.496846064816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45984.496846064816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45984.496846064816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45984.496846064816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45984.496846064816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45984.496846064816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45984.496846064816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45984.496846064816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45984.496846064816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45984.496846064816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45984.496846064816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45984.496846064816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45984.496846064816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45984.496846064816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45984.496846064816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45984.496846064816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45984.496846064816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45984.496846064816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45984.496846064816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45984.496846064816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45984.496846064816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45984.496846064816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45984.496846064816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45984.496846064816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45984.496846064816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45984.496846064816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45984.496846064816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45984.496846064816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45984.496846064816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45984.496846064816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45984.496846064816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45984.496846064816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45984.496846064816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45984.496846064816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45984.496846064816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45984.496846064816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45984.496846064816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45984.496846064816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45984.496846064816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45984.496846064816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45984.496846064816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45984.496846064816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45984.496846064816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45984.496846064816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45984.496846064816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45984.496846064816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45984.496846064816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45984.496846064816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45984.496846064816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45984.496846064816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45984.496846064816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45984.496846064816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45984.496846064816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45984.496846064816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45984.496846064816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45984.496846064816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45984.496846064816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45984.496846064816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45984.496846064816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45984.496846064816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45984.496846064816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45984.496846064816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45984.496846064816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45984.496846064816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45984.496846064816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45984.496846064816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45984.496846064816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45984.496846064816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45984.496846064816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45984.496846064816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45984.496846064816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45984.496846064816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45984.496846064816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45984.496846064816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45984.496846064816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45984.496846064816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45984.496846064816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45984.496846064816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45984.496846064816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45984.496846064816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45984.496846064816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45984.496846064816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45984.496846064816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45984.496846064816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45984.496846064816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45984.496846064816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45984.496846064816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45984.496846064816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45984.496846064816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45984.496846064816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45984.496846064816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45984.496846064816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45984.496846064816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45984.496846064816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45984.496846064816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45984.496846064816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45984.496846064816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45984.496846064816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45984.496846064816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45984.496846064816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45984.496846064816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45984.496846064816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45984.496846064816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45984.496846064816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45984.496846064816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45984.496846064816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45984.496846064816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45984.496846064816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45984.496846064816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45984.496846064816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45984.496846064816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45984.496846064816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45984.496846064816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45984.496846064816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45984.496846064816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45984.496846064816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45984.496846064816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45984.496846064816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45984.496846064816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45984.496846064816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45984.496846064816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45984.496846064816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45984.496846064816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45984.496846064816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45984.496846064816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45984.496846064816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45984.496846064816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45984.496846064816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45984.496846064816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45984.496846064816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45984.496846064816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45984.496846064816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45984.496846064816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45984.496846064816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45984.496846064816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45984.496846064816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45984.496846064816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45984.496846064816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45984.496846064816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45984.496846064816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45984.496846064816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45984.496846064816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45984.496846064816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45984.496846064816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45984.496846064816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45984.496846064816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45984.496846064816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45984.496846064816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45984.496846064816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45984.496846064816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45984.496846064816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45984.496846064816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45984.496846064816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45984.496846064816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45984.496846064816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45984.496846064816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45984.496846064816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45984.496846064816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45984.496846064816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45984.496846064816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45984.496846064816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45984.496846064816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45984.496846064816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45984.496846064816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45984.496846064816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45984.496846064816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45984.496846064816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45984.496846064816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45984.496846064816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45984.496846064816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45984.496846064816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45984.496846064816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45984.496846064816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45984.496846064816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45984.496846064816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45984.496846064816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45984.496846064816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45984.496846064816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45984.496846064816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45984.496846064816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45984.496846064816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45984.496846064816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45984.496846064816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45984.496846064816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45984.496846064816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45984.496846064816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45984.496846064816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45984.496846064816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45984.496846064816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45984.496846064816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45984.496846064816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45984.496846064816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45984.496846064816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45984.496846064816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45984.496846064816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45984.496846064816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45984.496846064816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45984.496846064816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45984.496846064816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45984.496846064816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45984.496846064816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45984.496846064816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45984.496846064816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45984.496846064816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45984.496846064816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45984.496846064816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45984.496846064816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45984.496846064816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45984.496846064816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45984.496846064816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45984.496846064816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45984.496846064816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45984.496846064816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45984.496846064816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45984.496846064816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45984.496846064816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45984.496846064816</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92.664785879627743</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39103</v>
      </c>
      <c r="F3" s="38">
        <v>45926.188877314817</v>
      </c>
      <c r="G3" s="108">
        <f t="shared" ref="G3" ca="1" si="0">IFERROR(NOW()-F3,"")</f>
        <v>58.307968749999418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39103</v>
      </c>
      <c r="F4" s="110">
        <v>45948.661111111112</v>
      </c>
      <c r="G4" s="111">
        <f t="shared" ref="G4" ca="1" si="1">IFERROR(NOW()-F4,"")</f>
        <v>35.83573495370365</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6.9820427083395771</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3.1235473379638279</v>
      </c>
      <c r="H6" s="122">
        <v>45981.360798611109</v>
      </c>
      <c r="I6" s="109" t="str">
        <f>IFERROR(VLOOKUP(D6,DB!A:F,6,0),"")</f>
        <v>SCECO</v>
      </c>
      <c r="J6" s="109" t="str">
        <f>IFERROR(VLOOKUP(D6,DB!A:G,7,0),"")</f>
        <v>Dead</v>
      </c>
      <c r="K6" s="109" t="s">
        <v>39133</v>
      </c>
      <c r="L6" s="109" t="str">
        <f>IFERROR(VLOOKUP(D6,DB!A:I,9,0),"")</f>
        <v>Latis</v>
      </c>
    </row>
    <row r="7" spans="1:13">
      <c r="A7" s="109"/>
      <c r="B7" s="109" t="str">
        <f>IFERROR(VLOOKUP(D7,DB!A:K,11,0),"")</f>
        <v/>
      </c>
      <c r="C7" s="109"/>
      <c r="D7" s="109"/>
      <c r="E7" s="109"/>
      <c r="F7" s="109"/>
      <c r="G7" s="111">
        <f ca="1">IFERROR(NOW()-F7,"")</f>
        <v>45984.496845949077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45984.496845949077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45984.496845949077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45984.496845949077</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45984.496845949077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45984.496845949077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45984.496845949077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45984.496845949077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45984.496845949077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45984.496845949077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45984.496845949077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45984.496845949077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45984.496845949077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45984.496845949077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45984.496845949077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45984.496845949077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45984.496845949077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45984.496845949077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45984.496845949077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45984.496845949077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45984.496845949077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45984.496845949077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45984.496845949077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45984.496845949077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45984.496845949077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45984.496845949077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45984.496845949077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45984.496845949077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45984.496845949077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45984.496845949077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45984.496845949077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45984.496845949077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45984.496845949077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45984.496845949077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45984.496845949077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45984.496845949077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45984.496845949077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45984.496845949077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45984.496845949077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45984.496845949077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45984.496845949077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45984.496845949077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45984.496845949077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45984.496845949077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45984.496845949077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45984.496845949077</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45984.496845949077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45984.496845949077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45984.496845949077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45984.496845949077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45984.496845949077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45984.496845949077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45984.496845949077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45984.496845949077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45984.496845949077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45984.496845949077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45984.496845949077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45984.496845949077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45984.496845949077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45984.496845949077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45984.496845949077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45984.496845949077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45984.496845949077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45984.496845949077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45984.496845949077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45984.496845949077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45984.496845949077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45984.496845949077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45984.496845949077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45984.496845949077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45984.496845949077</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45984.496845949077</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45984.496845949077</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45984.496845949077</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39116</v>
      </c>
      <c r="B2" s="145" t="str">
        <f>IFERROR(VLOOKUP(D2,DB!A:K,11,0),"")</f>
        <v>R6</v>
      </c>
      <c r="C2" s="146">
        <v>1</v>
      </c>
      <c r="D2" s="145" t="s">
        <v>32420</v>
      </c>
      <c r="E2" s="109" t="s">
        <v>39103</v>
      </c>
      <c r="F2" s="147"/>
      <c r="G2" s="75"/>
      <c r="H2" s="147"/>
      <c r="I2" s="145" t="str">
        <f>IFERROR(VLOOKUP(D2,DB!A:F,6,0),"")</f>
        <v>SCECO</v>
      </c>
      <c r="J2" s="145" t="str">
        <f>IFERROR(VLOOKUP(D2,DB!A:G,7,0),"")</f>
        <v>Vandalized</v>
      </c>
      <c r="K2" s="148" t="s">
        <v>39134</v>
      </c>
      <c r="L2" s="149" t="str">
        <f>IFERROR(VLOOKUP(D2,DB!A:I,9,0),"")</f>
        <v>Latis</v>
      </c>
    </row>
    <row r="3" spans="1:16382" ht="31.5" customHeight="1">
      <c r="A3" s="144" t="s">
        <v>39116</v>
      </c>
      <c r="B3" s="145" t="str">
        <f>IFERROR(VLOOKUP(D3,DB!A:K,11,0),"")</f>
        <v>R6</v>
      </c>
      <c r="C3" s="146">
        <v>1</v>
      </c>
      <c r="D3" s="145" t="s">
        <v>35682</v>
      </c>
      <c r="E3" s="109" t="s">
        <v>39103</v>
      </c>
      <c r="F3" s="147"/>
      <c r="G3" s="75">
        <f t="shared" ref="G3" ca="1" si="0">IFERROR(NOW()-F3,"-")</f>
        <v>45984.496846064816</v>
      </c>
      <c r="H3" s="147"/>
      <c r="I3" s="145" t="str">
        <f>IFERROR(VLOOKUP(D3,DB!A:F,6,0),"")</f>
        <v>SCECO</v>
      </c>
      <c r="J3" s="145" t="str">
        <f>IFERROR(VLOOKUP(D3,DB!A:G,7,0),"")</f>
        <v>Dead</v>
      </c>
      <c r="K3" s="148" t="s">
        <v>39135</v>
      </c>
      <c r="L3" s="149" t="str">
        <f>IFERROR(VLOOKUP(D3,DB!A:I,9,0),"")</f>
        <v>Latis</v>
      </c>
    </row>
    <row r="4" spans="1:16382" ht="31.5" customHeight="1">
      <c r="A4" s="144" t="s">
        <v>39136</v>
      </c>
      <c r="B4" s="145" t="str">
        <f>IFERROR(VLOOKUP(D4,DB!A:K,11,0),"")</f>
        <v>R6</v>
      </c>
      <c r="C4" s="146">
        <v>8</v>
      </c>
      <c r="D4" s="145" t="s">
        <v>37358</v>
      </c>
      <c r="E4" s="109" t="s">
        <v>39103</v>
      </c>
      <c r="F4" s="147">
        <v>45984.472754629627</v>
      </c>
      <c r="G4" s="75">
        <f ca="1">IFERROR(NOW()-F4,"-")</f>
        <v>2.409131945023546E-2</v>
      </c>
      <c r="H4" s="147">
        <v>45984.465370370373</v>
      </c>
      <c r="I4" s="145" t="str">
        <f>IFERROR(VLOOKUP(D4,DB!A:F,6,0),"")</f>
        <v>SCECO+STB</v>
      </c>
      <c r="J4" s="145" t="str">
        <f>IFERROR(VLOOKUP(D4,DB!A:G,7,0),"")</f>
        <v>Vandalized</v>
      </c>
      <c r="K4" s="148" t="s">
        <v>39137</v>
      </c>
      <c r="L4" s="149" t="str">
        <f>IFERROR(VLOOKUP(D4,DB!A:I,9,0),"")</f>
        <v>Latis</v>
      </c>
    </row>
    <row r="5" spans="1:16382" ht="31.5" customHeight="1">
      <c r="A5" s="144"/>
      <c r="B5" s="145" t="str">
        <f>IFERROR(VLOOKUP(D5,DB!A:K,11,0),"")</f>
        <v/>
      </c>
      <c r="C5" s="146"/>
      <c r="D5" s="145"/>
      <c r="E5" s="109"/>
      <c r="F5" s="147"/>
      <c r="G5" s="75">
        <f ca="1">IFERROR(NOW()-F5,"-")</f>
        <v>45984.496845949077</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45984.496845949077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45984.496845949077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45984.496845949077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45984.496845949077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45984.496845949077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45984.496845949077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45984.496845949077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45984.496845949077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45984.496845949077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45984.496845949077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45984.496845949077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45984.496845949077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45984.496845949077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45984.496845949077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45984.496845949077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45984.496845949077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45984.496845949077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45984.496845949077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45984.496845949077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45984.496845949077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45984.496845949077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45984.496845949077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45984.496845949077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45984.496845949077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45984.496845949077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45984.496845949077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45984.496845949077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45984.496845949077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45984.496845949077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45984.496845949077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45984.496845949077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45984.496845949077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45984.496845949077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45984.496845949077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45984.496845949077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45984.496845949077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45984.496845949077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45984.496845949077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45984.496845949077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45984.496845949077</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45984.496845949077</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45984.496845949077</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45984.496845949077</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45984.496845949077</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