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998" documentId="120_S{2AC9BD13-BADA-5192-A53E-5A8FF88502F6}" xr6:coauthVersionLast="47" xr6:coauthVersionMax="47" xr10:uidLastSave="{3488745A-EFD7-4128-A46E-FC7457574666}"/>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6" i="5"/>
  <c r="B3" i="4"/>
  <c r="G3" i="4"/>
  <c r="I3" i="4"/>
  <c r="J3" i="4"/>
  <c r="L3" i="4"/>
  <c r="B4" i="4"/>
  <c r="G4" i="4"/>
  <c r="I4" i="4"/>
  <c r="J4" i="4"/>
  <c r="L4" i="4"/>
  <c r="B5" i="4"/>
  <c r="G5" i="4"/>
  <c r="I5" i="4"/>
  <c r="J5" i="4"/>
  <c r="L5" i="4"/>
  <c r="B6" i="4"/>
  <c r="G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<sst xmlns="http://schemas.openxmlformats.org/spreadsheetml/2006/main" count="180286" uniqueCount="39128">
  <si>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</si>
  <si>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</si>
  <si>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</si>
  <si>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</si>
  <si>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</si>
  <si>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</si>
  <si>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</si>
  <si>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</si>
  <si>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</si>
  <si>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</si>
  <si>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</si>
  <si>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</si>
  <si>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</si>
  <si>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</si>
  <si>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</si>
  <si>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</si>
  <si>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</si>
  <si>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</si>
  <si>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</si>
  <si>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</si>
  <si>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</si>
  <si>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</si>
  <si>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</si>
  <si>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</si>
  <si>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</si>
  <si>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</si>
  <si>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</si>
  <si>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</si>
  <si>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</si>
  <si>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</si>
  <si>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</si>
  <si>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</si>
  <si>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</si>
  <si>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</si>
  <si>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</si>
  <si>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</si>
  <si>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</si>
  <si>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</si>
  <si>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</si>
  <si>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</si>
  <si>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</si>
  <si>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</si>
  <si>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</si>
  <si>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</si>
  <si>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</si>
  <si>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</si>
  <si>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</si>
  <si>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</si>
  <si>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</si>
  <si>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</si>
  <si>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</si>
  <si>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</si>
  <si>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</si>
  <si>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</si>
  <si>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</si>
  <si>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</si>
  <si>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</si>
  <si>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</si>
  <si>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</si>
  <si>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</si>
  <si>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</si>
  <si>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</si>
  <si>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</si>
  <si>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</si>
  <si>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</si>
  <si>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</si>
  <si>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</si>
  <si>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</si>
  <si>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</si>
  <si>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</si>
  <si>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</si>
  <si>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</si>
  <si>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</si>
  <si>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</si>
  <si>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</si>
  <si>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</si>
  <si>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</si>
  <si>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</si>
  <si>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</si>
  <si>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</si>
  <si>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</si>
  <si>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</si>
  <si>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</si>
  <si>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</si>
  <si>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</si>
  <si>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</si>
  <si>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</si>
  <si>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</si>
  <si>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</si>
  <si>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</si>
  <si>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</si>
  <si>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</si>
  <si>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</si>
  <si>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</si>
  <si>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</si>
  <si>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</si>
  <si>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</si>
  <si>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</si>
  <si>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</si>
  <si>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</si>
  <si>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</si>
  <si>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</si>
  <si>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</si>
  <si>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</si>
  <si>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</si>
  <si>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</si>
  <si>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</si>
  <si>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</si>
  <si>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</si>
  <si>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</si>
  <si>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</si>
  <si>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</si>
  <si>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</si>
  <si>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</si>
  <si>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</si>
  <si>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</si>
  <si>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</si>
  <si>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</si>
  <si>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</si>
  <si>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</si>
  <si>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</si>
  <si>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</si>
  <si>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</si>
  <si>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</si>
  <si>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</si>
  <si>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</si>
  <si>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</si>
  <si>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</si>
  <si>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</si>
  <si>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</si>
  <si>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</si>
  <si>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</si>
  <si>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</si>
  <si>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</si>
  <si>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</si>
  <si>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</si>
  <si>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</si>
  <si>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</si>
  <si>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</si>
  <si>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</si>
  <si>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</si>
  <si>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</si>
  <si>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</si>
  <si>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</si>
  <si>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</si>
  <si>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</si>
  <si>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</si>
  <si>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</si>
  <si>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</si>
  <si>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</si>
  <si>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</si>
  <si>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</si>
  <si>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</si>
  <si>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</si>
  <si>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</si>
  <si>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</si>
  <si>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</si>
  <si>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</si>
  <si>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</si>
  <si>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</si>
  <si>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</si>
  <si>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</si>
  <si>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</si>
  <si>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</si>
  <si>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</si>
  <si>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</si>
  <si>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</si>
  <si>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</si>
  <si>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</si>
  <si>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</si>
  <si>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</si>
  <si>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</si>
  <si>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</si>
  <si>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</si>
  <si>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</si>
  <si>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</si>
  <si>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</si>
  <si>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</si>
  <si>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</si>
  <si>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</si>
  <si>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</si>
  <si>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</si>
  <si>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</si>
  <si>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</si>
  <si>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</si>
  <si>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</si>
  <si>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</si>
  <si>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</si>
  <si>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</si>
  <si>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</si>
  <si>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</si>
  <si>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</si>
  <si>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</si>
  <si>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</si>
  <si>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</si>
  <si>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</si>
  <si>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</si>
  <si>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</si>
  <si>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</si>
  <si>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</si>
  <si>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</si>
  <si>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</si>
  <si>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</si>
  <si>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</si>
  <si>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</si>
  <si>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</si>
  <si>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</si>
  <si>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</si>
  <si>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</si>
  <si>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</si>
  <si>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</si>
  <si>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</si>
  <si>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</si>
  <si>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</si>
  <si>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</si>
  <si>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</si>
  <si>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</si>
  <si>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</si>
  <si>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</si>
  <si>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</si>
  <si>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</si>
  <si>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</si>
  <si>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</si>
  <si>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</si>
  <si>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</si>
  <si>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</si>
  <si>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</si>
  <si>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</si>
  <si>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</si>
  <si>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</si>
  <si>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</si>
  <si>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</si>
  <si>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</si>
  <si>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</si>
  <si>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</si>
  <si>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</si>
  <si>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</si>
  <si>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</si>
  <si>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</si>
  <si>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</si>
  <si>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</si>
  <si>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</si>
  <si>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</si>
  <si>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</si>
  <si>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</si>
  <si>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</si>
  <si>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</si>
  <si>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</si>
  <si>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</si>
  <si>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</si>
  <si>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</si>
  <si>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</si>
  <si>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</si>
  <si>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</si>
  <si>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</si>
  <si>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</si>
  <si>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</si>
  <si>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</si>
  <si>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</si>
  <si>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</si>
  <si>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</si>
  <si>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</si>
  <si>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</si>
  <si>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</si>
  <si>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</si>
  <si>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</si>
  <si>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</si>
  <si>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</si>
  <si>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</si>
  <si>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</si>
  <si>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</si>
  <si>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</si>
  <si>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</si>
  <si>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</si>
  <si>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</si>
  <si>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</si>
  <si>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</si>
  <si>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</si>
  <si>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</si>
  <si>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</si>
  <si>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</si>
  <si>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</si>
  <si>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</si>
  <si>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</si>
  <si>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</si>
  <si>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</si>
  <si>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</si>
  <si>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</si>
  <si>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</si>
  <si>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</si>
  <si>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</si>
  <si>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</si>
  <si>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</si>
  <si>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</si>
  <si>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</si>
  <si>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</si>
  <si>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</si>
  <si>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</si>
  <si>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</si>
  <si>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</si>
  <si>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</si>
  <si>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</si>
  <si>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</si>
  <si>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</si>
  <si>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</si>
  <si>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</si>
  <si>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</si>
  <si>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</si>
  <si>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</si>
  <si>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</si>
  <si>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</si>
  <si>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</si>
  <si>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</si>
  <si>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</si>
  <si>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</si>
  <si>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</si>
  <si>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</si>
  <si>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</si>
  <si>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</si>
  <si>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</si>
  <si>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</si>
  <si>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</si>
  <si>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</si>
  <si>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</si>
  <si>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</si>
  <si>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</si>
  <si>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</si>
  <si>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</si>
  <si>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</si>
  <si>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</si>
  <si>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</si>
  <si>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</si>
  <si>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</si>
  <si>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</si>
  <si>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</si>
  <si>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</si>
  <si>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</si>
  <si>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</si>
  <si>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</si>
  <si>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</si>
  <si>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</si>
  <si>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</si>
  <si>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</si>
  <si>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</si>
  <si>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</si>
  <si>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</si>
  <si>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</si>
  <si>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</si>
  <si>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</si>
  <si>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</si>
  <si>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</si>
  <si>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</si>
  <si>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</si>
  <si>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</si>
  <si>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</si>
  <si>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</si>
  <si>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</si>
  <si>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</si>
  <si>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</si>
  <si>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</si>
  <si>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</si>
  <si>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</si>
  <si>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</si>
  <si>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</si>
  <si>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</si>
  <si>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</si>
  <si>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</si>
  <si>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</si>
  <si>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</si>
  <si>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</si>
  <si>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</si>
  <si>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</si>
  <si>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</si>
  <si>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</si>
  <si>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</si>
  <si>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</si>
  <si>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</si>
  <si>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</si>
  <si>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</si>
  <si>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</si>
  <si>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</si>
  <si>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</si>
  <si>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</si>
  <si>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</si>
  <si>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</si>
  <si>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</si>
  <si>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</si>
  <si>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</si>
  <si>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</si>
  <si>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</si>
  <si>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</si>
  <si>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</si>
  <si>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</si>
  <si>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</si>
  <si>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</si>
  <si>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</si>
  <si>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</si>
  <si>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</si>
  <si>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</si>
  <si>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</si>
  <si>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</si>
  <si>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</si>
  <si>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</si>
  <si>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</si>
  <si>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</si>
  <si>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</si>
  <si>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</si>
  <si>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</si>
  <si>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</si>
  <si>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</si>
  <si>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</si>
  <si>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</si>
  <si>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</si>
  <si>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</si>
  <si>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</si>
  <si>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</si>
  <si>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</si>
  <si>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</si>
  <si>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</si>
  <si>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</si>
  <si>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</si>
  <si>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</si>
  <si>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</si>
  <si>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</si>
  <si>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</si>
  <si>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</si>
  <si>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</si>
  <si>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</si>
  <si>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</si>
  <si>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</si>
  <si>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</si>
  <si>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</si>
  <si>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</si>
  <si>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</si>
  <si>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</si>
  <si>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</si>
  <si>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</si>
  <si>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</si>
  <si>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</si>
  <si>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</si>
  <si>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</si>
  <si>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</si>
  <si>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</si>
  <si>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</si>
  <si>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</si>
  <si>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</si>
  <si>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</si>
  <si>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</si>
  <si>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</si>
  <si>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</si>
  <si>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</si>
  <si>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</si>
  <si>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</si>
  <si>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</si>
  <si>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</si>
  <si>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</si>
  <si>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</si>
  <si>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</si>
  <si>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</si>
  <si>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</si>
  <si>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</si>
  <si>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</si>
  <si>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</si>
  <si>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</si>
  <si>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</si>
  <si>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</si>
  <si>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</si>
  <si>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</si>
  <si>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</si>
  <si>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</si>
  <si>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</si>
  <si>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</si>
  <si>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</si>
  <si>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</si>
  <si>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</si>
  <si>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</si>
  <si>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</si>
  <si>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</si>
  <si>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</si>
  <si>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</si>
  <si>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</si>
  <si>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</si>
  <si>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</si>
  <si>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</si>
  <si>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</si>
  <si>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</si>
  <si>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</si>
  <si>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</si>
  <si>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</si>
  <si>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</si>
  <si>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</si>
  <si>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</si>
  <si>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</si>
  <si>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</si>
  <si>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</si>
  <si>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</si>
  <si>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</si>
  <si>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</si>
  <si>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</si>
  <si>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</si>
  <si>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</si>
  <si>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</si>
  <si>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</si>
  <si>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</si>
  <si>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</si>
  <si>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</si>
  <si>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</si>
  <si>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</si>
  <si>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</si>
  <si>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</si>
  <si>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</si>
  <si>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</si>
  <si>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</si>
  <si>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</si>
  <si>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</si>
  <si>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</si>
  <si>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</si>
  <si>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</si>
  <si>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</si>
  <si>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</si>
  <si>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</si>
  <si>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</si>
  <si>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</si>
  <si>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</si>
  <si>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</si>
  <si>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</si>
  <si>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</si>
  <si>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</si>
  <si>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</si>
  <si>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</si>
  <si>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</si>
  <si>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</si>
  <si>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</si>
  <si>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</si>
  <si>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</si>
  <si>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</si>
  <si>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</si>
  <si>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</si>
  <si>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</si>
  <si>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</si>
  <si>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</si>
  <si>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</si>
  <si>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</si>
  <si>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</si>
  <si>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</si>
  <si>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</si>
  <si>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</si>
  <si>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</si>
  <si>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</si>
  <si>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</si>
  <si>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</si>
  <si>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</si>
  <si>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</si>
  <si>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</si>
  <si>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</si>
  <si>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</si>
  <si>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</si>
  <si>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</si>
  <si>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</si>
  <si>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</si>
  <si>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</si>
  <si>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</si>
  <si>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</si>
  <si>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</si>
  <si>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</si>
  <si>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</si>
  <si>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</si>
  <si>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</si>
  <si>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</si>
  <si>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</si>
  <si>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</si>
  <si>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</si>
  <si>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</si>
  <si>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</si>
  <si>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</si>
  <si>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</si>
  <si>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</si>
  <si>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</si>
  <si>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</si>
  <si>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</si>
  <si>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</si>
  <si>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</si>
  <si>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</si>
  <si>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</si>
  <si>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</si>
  <si>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</si>
  <si>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</si>
  <si>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</si>
  <si>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</si>
  <si>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</si>
  <si>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</si>
  <si>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</si>
  <si>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</si>
  <si>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</si>
  <si>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</si>
  <si>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</si>
  <si>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</si>
  <si>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</si>
  <si>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</si>
  <si>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</si>
  <si>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</si>
  <si>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</si>
  <si>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</si>
  <si>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</si>
  <si>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</si>
  <si>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</si>
  <si>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</si>
  <si>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</si>
  <si>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</si>
  <si>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</si>
  <si>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</si>
  <si>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</si>
  <si>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</si>
  <si>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</si>
  <si>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</si>
  <si>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</si>
  <si>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</si>
  <si>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</si>
  <si>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</si>
  <si>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</si>
  <si>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</si>
  <si>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</si>
  <si>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</si>
  <si>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</si>
  <si>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</si>
  <si>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</si>
  <si>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</si>
  <si>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</si>
  <si>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</si>
  <si>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</si>
  <si>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</si>
  <si>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</si>
  <si>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</si>
  <si>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</si>
  <si>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</si>
  <si>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</si>
  <si>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</si>
  <si>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</si>
  <si>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</si>
  <si>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</si>
  <si>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</si>
  <si>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</si>
  <si>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</si>
  <si>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</si>
  <si>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</si>
  <si>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</si>
  <si>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</si>
  <si>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</si>
  <si>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</si>
  <si>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</si>
  <si>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</si>
  <si>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</si>
  <si>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</si>
  <si>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</si>
  <si>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</si>
  <si>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</si>
  <si>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</si>
  <si>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</si>
  <si>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</si>
  <si>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</si>
  <si>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</si>
  <si>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</si>
  <si>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</si>
  <si>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</si>
  <si>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</si>
  <si>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</si>
  <si>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</si>
  <si>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</si>
  <si>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</si>
  <si>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</si>
  <si>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</si>
  <si>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</si>
  <si>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</si>
  <si>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</si>
  <si>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</si>
  <si>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</si>
  <si>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</si>
  <si>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</si>
  <si>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</si>
  <si>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</si>
  <si>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</si>
  <si>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</si>
  <si>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</si>
  <si>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</si>
  <si>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</si>
  <si>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</si>
  <si>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</si>
  <si>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</si>
  <si>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</si>
  <si>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</si>
  <si>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</si>
  <si>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</si>
  <si>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</si>
  <si>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</si>
  <si>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</si>
  <si>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</si>
  <si>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</si>
  <si>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</si>
  <si>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</si>
  <si>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</si>
  <si>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</si>
  <si>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</si>
  <si>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</si>
  <si>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</si>
  <si>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</si>
  <si>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</si>
  <si>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</si>
  <si>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</si>
  <si>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</si>
  <si>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</si>
  <si>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</si>
  <si>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</si>
  <si>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</si>
  <si>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</si>
  <si>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</si>
  <si>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</si>
  <si>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</si>
  <si>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</si>
  <si>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</si>
  <si>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</si>
  <si>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</si>
  <si>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</si>
  <si>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</si>
  <si>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</si>
  <si>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</si>
  <si>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</si>
  <si>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</si>
  <si>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</si>
  <si>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</si>
  <si>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</si>
  <si>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</si>
  <si>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</si>
  <si>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</si>
  <si>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</si>
  <si>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</si>
  <si>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</si>
  <si>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</si>
  <si>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</si>
  <si>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</si>
  <si>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</si>
  <si>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</si>
  <si>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</si>
  <si>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</si>
  <si>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</si>
  <si>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</si>
  <si>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</si>
  <si>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</si>
  <si>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</si>
  <si>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</si>
  <si>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</si>
  <si>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</si>
  <si>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</si>
  <si>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</si>
  <si>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</si>
  <si>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</si>
  <si>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</si>
  <si>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</si>
  <si>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</si>
  <si>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</si>
  <si>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</si>
  <si>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</si>
  <si>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</si>
  <si>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</si>
  <si>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</si>
  <si>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</si>
  <si>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</si>
  <si>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</si>
  <si>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</si>
  <si>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</si>
  <si>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</si>
  <si>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</si>
  <si>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</si>
  <si>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</si>
  <si>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</si>
  <si>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</si>
  <si>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</si>
  <si>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</si>
  <si>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</si>
  <si>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</si>
  <si>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</si>
  <si>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</si>
  <si>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</si>
  <si>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</si>
  <si>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</si>
  <si>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</si>
  <si>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</si>
  <si>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</si>
  <si>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</si>
  <si>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</si>
  <si>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</si>
  <si>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</si>
  <si>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</si>
  <si>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</si>
  <si>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</si>
  <si>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</si>
  <si>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</si>
  <si>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</si>
  <si>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</si>
  <si>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</si>
  <si>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</si>
  <si>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</si>
  <si>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</si>
  <si>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</si>
  <si>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</si>
  <si>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</si>
  <si>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</si>
  <si>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</si>
  <si>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</si>
  <si>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</si>
  <si>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</si>
  <si>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</si>
  <si>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</si>
  <si>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</si>
  <si>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</si>
  <si>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</si>
  <si>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</si>
  <si>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</si>
  <si>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</si>
  <si>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</si>
  <si>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</si>
  <si>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</si>
  <si>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</si>
  <si>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</si>
  <si>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</si>
  <si>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</si>
  <si>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</si>
  <si>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</si>
  <si>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</si>
  <si>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</si>
  <si>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</si>
  <si>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</si>
  <si>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</si>
  <si>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</si>
  <si>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</si>
  <si>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</si>
  <si>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</si>
  <si>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</si>
  <si>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</si>
  <si>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</si>
  <si>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</si>
  <si>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</si>
  <si>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</si>
  <si>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</si>
  <si>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</si>
  <si>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</si>
  <si>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</si>
  <si>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</si>
  <si>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</si>
  <si>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</si>
  <si>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</si>
  <si>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</si>
  <si>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</si>
  <si>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</si>
  <si>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</si>
  <si>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</si>
  <si>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</si>
  <si>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</si>
  <si>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</si>
  <si>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</si>
  <si>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</si>
  <si>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</si>
  <si>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</si>
  <si>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</si>
  <si>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</si>
  <si>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</si>
  <si>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</si>
  <si>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</si>
  <si>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</si>
  <si>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</si>
  <si>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</si>
  <si>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</si>
  <si>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</si>
  <si>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</si>
  <si>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</si>
  <si>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</si>
  <si>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</si>
  <si>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</si>
  <si>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</si>
  <si>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</si>
  <si>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</si>
  <si>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</si>
  <si>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</si>
  <si>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</si>
  <si>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</si>
  <si>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</si>
  <si>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</si>
  <si>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</si>
  <si>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</si>
  <si>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</si>
  <si>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</si>
  <si>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</si>
  <si>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</si>
  <si>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</si>
  <si>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</si>
  <si>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</si>
  <si>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</si>
  <si>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</si>
  <si>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</si>
  <si>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</si>
  <si>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</si>
  <si>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</si>
  <si>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</si>
  <si>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</si>
  <si>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</si>
  <si>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</si>
  <si>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</si>
  <si>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</si>
  <si>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</si>
  <si>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</si>
  <si>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</si>
  <si>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</si>
  <si>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</si>
  <si>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</si>
  <si>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</si>
  <si>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</si>
  <si>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</si>
  <si>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</si>
  <si>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</si>
  <si>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</si>
  <si>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</si>
  <si>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</si>
  <si>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</si>
  <si>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</si>
  <si>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</si>
  <si>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</si>
  <si>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</si>
  <si>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</si>
  <si>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</si>
  <si>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</si>
  <si>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</si>
  <si>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</si>
  <si>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</si>
  <si>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</si>
  <si>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</si>
  <si>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</si>
  <si>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</si>
  <si>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</si>
  <si>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</si>
  <si>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</si>
  <si>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</si>
  <si>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</si>
  <si>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</si>
  <si>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</si>
  <si>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</si>
  <si>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</si>
  <si>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</si>
  <si>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</si>
  <si>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</si>
  <si>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</si>
  <si>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</si>
  <si>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</si>
  <si>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</si>
  <si>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</si>
  <si>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</si>
  <si>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</si>
  <si>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</si>
  <si>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</si>
  <si>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</si>
  <si>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</si>
  <si>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</si>
  <si>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</si>
  <si>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</si>
  <si>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</si>
  <si>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</si>
  <si>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</si>
  <si>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</si>
  <si>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</si>
  <si>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</si>
  <si>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</si>
  <si>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</si>
  <si>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</si>
  <si>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</si>
  <si>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</si>
  <si>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</si>
  <si>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</si>
  <si>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</si>
  <si>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</si>
  <si>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</si>
  <si>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</si>
  <si>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</si>
  <si>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</si>
  <si>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</si>
  <si>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</si>
  <si>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</si>
  <si>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</si>
  <si>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</si>
  <si>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</si>
  <si>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</si>
  <si>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</si>
  <si>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</si>
  <si>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</si>
  <si>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</si>
  <si>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</si>
  <si>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</si>
  <si>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</si>
  <si>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</si>
  <si>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</si>
  <si>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</si>
  <si>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</si>
  <si>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</si>
  <si>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</si>
  <si>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</si>
  <si>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</si>
  <si>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</si>
  <si>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</si>
  <si>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</si>
  <si>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</si>
  <si>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</si>
  <si>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</si>
  <si>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</si>
  <si>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</si>
  <si>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</si>
  <si>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</si>
  <si>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</si>
  <si>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</si>
  <si>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</si>
  <si>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</si>
  <si>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</si>
  <si>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</si>
  <si>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</si>
  <si>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</si>
  <si>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</si>
  <si>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</si>
  <si>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</si>
  <si>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</si>
  <si>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</si>
  <si>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</si>
  <si>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</si>
  <si>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</si>
  <si>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</si>
  <si>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</si>
  <si>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</si>
  <si>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</si>
  <si>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</si>
  <si>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</si>
  <si>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</si>
  <si>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</si>
  <si>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</si>
  <si>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</si>
  <si>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</si>
  <si>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</si>
  <si>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</si>
  <si>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</si>
  <si>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</si>
  <si>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</si>
  <si>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</si>
  <si>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</si>
  <si>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</si>
  <si>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</si>
  <si>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</si>
  <si>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</si>
  <si>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</si>
  <si>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</si>
  <si>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</si>
  <si>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</si>
  <si>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</si>
  <si>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</si>
  <si>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</si>
  <si>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</si>
  <si>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</si>
  <si>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</si>
  <si>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</si>
  <si>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</si>
  <si>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</si>
  <si>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</si>
  <si>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</si>
  <si>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</si>
  <si>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</si>
  <si>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</si>
  <si>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</si>
  <si>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</si>
  <si>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</si>
  <si>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</si>
  <si>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</si>
  <si>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</si>
  <si>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</si>
  <si>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</si>
  <si>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</si>
  <si>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</si>
  <si>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</si>
  <si>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</si>
  <si>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</si>
  <si>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</si>
  <si>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</si>
  <si>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</si>
  <si>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</si>
  <si>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</si>
  <si>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</si>
  <si>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</si>
  <si>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</si>
  <si>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</si>
  <si>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</si>
  <si>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</si>
  <si>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</si>
  <si>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</si>
  <si>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</si>
  <si>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</si>
  <si>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</si>
  <si>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</si>
  <si>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</si>
  <si>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</si>
  <si>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</si>
  <si>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</si>
  <si>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</si>
  <si>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</si>
  <si>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</si>
  <si>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</si>
  <si>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</si>
  <si>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</si>
  <si>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</si>
  <si>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</si>
  <si>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</si>
  <si>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</si>
  <si>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</si>
  <si>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</si>
  <si>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</si>
  <si>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</si>
  <si>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</si>
  <si>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</si>
  <si>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</si>
  <si>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</si>
  <si>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</si>
  <si>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</si>
  <si>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</si>
  <si>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</si>
  <si>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</si>
  <si>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</si>
  <si>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</si>
  <si>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</si>
  <si>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</si>
  <si>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</si>
  <si>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</si>
  <si>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</si>
  <si>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</si>
  <si>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</si>
  <si>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</si>
  <si>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</si>
  <si>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</si>
  <si>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</si>
  <si>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</si>
  <si>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</si>
  <si>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</si>
  <si>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</si>
  <si>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</si>
  <si>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</si>
  <si>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</si>
  <si>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</si>
  <si>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</si>
  <si>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</si>
  <si>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</si>
  <si>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</si>
  <si>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</si>
  <si>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</si>
  <si>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</si>
  <si>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</si>
  <si>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</si>
  <si>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</si>
  <si>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</si>
  <si>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</si>
  <si>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</si>
  <si>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</si>
  <si>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</si>
  <si>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</si>
  <si>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</si>
  <si>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</si>
  <si>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</si>
  <si>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</si>
  <si>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</si>
  <si>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</si>
  <si>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</si>
  <si>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</si>
  <si>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</si>
  <si>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</si>
  <si>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</si>
  <si>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</si>
  <si>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</si>
  <si>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</si>
  <si>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</si>
  <si>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</si>
  <si>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</si>
  <si>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</si>
  <si>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</si>
  <si>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</si>
  <si>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</si>
  <si>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</si>
  <si>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</si>
  <si>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</si>
  <si>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</si>
  <si>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</si>
  <si>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</si>
  <si>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</si>
  <si>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</si>
  <si>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</si>
  <si>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</si>
  <si>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</si>
  <si>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</si>
  <si>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</si>
  <si>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</si>
  <si>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</si>
  <si>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</si>
  <si>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</si>
  <si>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</si>
  <si>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</si>
  <si>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</si>
  <si>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</si>
  <si>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</si>
  <si>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</si>
  <si>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</si>
  <si>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</si>
  <si>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</si>
  <si>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</si>
  <si>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</si>
  <si>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</si>
  <si>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</si>
  <si>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</si>
  <si>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</si>
  <si>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</si>
  <si>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</si>
  <si>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</si>
  <si>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</si>
  <si>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</si>
  <si>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</si>
  <si>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</si>
  <si>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</si>
  <si>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</si>
  <si>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</si>
  <si>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</si>
  <si>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</si>
  <si>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</si>
  <si>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</si>
  <si>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</si>
  <si>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</si>
  <si>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</si>
  <si>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</si>
  <si>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</si>
  <si>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</si>
  <si>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</si>
  <si>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</si>
  <si>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</si>
  <si>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</si>
  <si>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</si>
  <si>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</si>
  <si>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</si>
  <si>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</si>
  <si>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</si>
  <si>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</si>
  <si>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</si>
  <si>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</si>
  <si>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</si>
  <si>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</si>
  <si>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</si>
  <si>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</si>
  <si>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</si>
  <si>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</si>
  <si>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</si>
  <si>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</si>
  <si>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</si>
  <si>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</si>
  <si>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</si>
  <si>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</si>
  <si>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</si>
  <si>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</si>
  <si>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</si>
  <si>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</si>
  <si>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</si>
  <si>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</si>
  <si>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</si>
  <si>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</si>
  <si>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</si>
  <si>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</si>
  <si>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</si>
  <si>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</si>
  <si>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</si>
  <si>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</si>
  <si>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</si>
  <si>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</si>
  <si>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</si>
  <si>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</si>
  <si>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</si>
  <si>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</si>
  <si>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</si>
  <si>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</si>
  <si>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</si>
  <si>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</si>
  <si>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</si>
  <si>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</si>
  <si>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</si>
  <si>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</si>
  <si>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</si>
  <si>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</si>
  <si>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</si>
  <si>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</si>
  <si>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</si>
  <si>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</si>
  <si>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</si>
  <si>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</si>
  <si>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</si>
  <si>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</si>
  <si>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</si>
  <si>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</si>
  <si>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</si>
  <si>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</si>
  <si>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</si>
  <si>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</si>
  <si>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</si>
  <si>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</si>
  <si>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</si>
  <si>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</si>
  <si>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</si>
  <si>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</si>
  <si>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</si>
  <si>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</si>
  <si>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</si>
  <si>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</si>
  <si>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</si>
  <si>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</si>
  <si>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</si>
  <si>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</si>
  <si>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</si>
  <si>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</si>
  <si>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</si>
  <si>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</si>
  <si>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</si>
  <si>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</si>
  <si>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</si>
  <si>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</si>
  <si>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</si>
  <si>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</si>
  <si>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</si>
  <si>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</si>
  <si>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</si>
  <si>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</si>
  <si>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</si>
  <si>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</si>
  <si>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</si>
  <si>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</si>
  <si>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</si>
  <si>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</si>
  <si>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</si>
  <si>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</si>
  <si>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</si>
  <si>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</si>
  <si>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</si>
  <si>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</si>
  <si>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</si>
  <si>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</si>
  <si>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</si>
  <si>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</si>
  <si>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</si>
  <si>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</si>
  <si>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</si>
  <si>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</si>
  <si>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</si>
  <si>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</si>
  <si>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</si>
  <si>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</si>
  <si>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</si>
  <si>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</si>
  <si>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</si>
  <si>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</si>
  <si>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</si>
  <si>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</si>
  <si>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</si>
  <si>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</si>
  <si>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</si>
  <si>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</si>
  <si>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</si>
  <si>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</si>
  <si>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</si>
  <si>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</si>
  <si>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</si>
  <si>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</si>
  <si>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</si>
  <si>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</si>
  <si>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</si>
  <si>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</si>
  <si>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</si>
  <si>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</si>
  <si>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</si>
  <si>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</si>
  <si>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</si>
  <si>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</si>
  <si>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</si>
  <si>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</si>
  <si>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</si>
  <si>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</si>
  <si>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</si>
  <si>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</si>
  <si>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</si>
  <si>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</si>
  <si>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</si>
  <si>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</si>
  <si>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</si>
  <si>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</si>
  <si>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</si>
  <si>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</si>
  <si>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</si>
  <si>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</si>
  <si>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</si>
  <si>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</si>
  <si>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</si>
  <si>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</si>
  <si>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</si>
  <si>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</si>
  <si>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</si>
  <si>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</si>
  <si>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</si>
  <si>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</si>
  <si>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</si>
  <si>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</si>
  <si>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</si>
  <si>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</si>
  <si>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</si>
  <si>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</si>
  <si>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</si>
  <si>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</si>
  <si>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</si>
  <si>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</si>
  <si>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</si>
  <si>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</si>
  <si>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</si>
  <si>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</si>
  <si>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</si>
  <si>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</si>
  <si>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</si>
  <si>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</si>
  <si>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</si>
  <si>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</si>
  <si>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</si>
  <si>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</si>
  <si>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</si>
  <si>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</si>
  <si>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</si>
  <si>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</si>
  <si>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</si>
  <si>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</si>
  <si>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</si>
  <si>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</si>
  <si>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</si>
  <si>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</si>
  <si>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</si>
  <si>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</si>
  <si>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</si>
  <si>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</si>
  <si>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</si>
  <si>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</si>
  <si>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</si>
  <si>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</si>
  <si>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</si>
  <si>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</si>
  <si>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</si>
  <si>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</si>
  <si>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</si>
  <si>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</si>
  <si>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</si>
  <si>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</si>
  <si>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</si>
  <si>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</si>
  <si>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</si>
  <si>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</si>
  <si>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</si>
  <si>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</si>
  <si>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</si>
  <si>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</si>
  <si>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</si>
  <si>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</si>
  <si>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</si>
  <si>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</si>
  <si>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</si>
  <si>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</si>
  <si>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</si>
  <si>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</si>
  <si>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</si>
  <si>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</si>
  <si>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</si>
  <si>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</si>
  <si>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</si>
  <si>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</si>
  <si>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</si>
  <si>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</si>
  <si>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</si>
  <si>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</si>
  <si>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</si>
  <si>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</si>
  <si>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</si>
  <si>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</si>
  <si>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</si>
  <si>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</si>
  <si>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</si>
  <si>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</si>
  <si>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</si>
  <si>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</si>
  <si>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</si>
  <si>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</si>
  <si>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</si>
  <si>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</si>
  <si>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</si>
  <si>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</si>
  <si>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</si>
  <si>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</si>
  <si>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</si>
  <si>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</si>
  <si>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</si>
  <si>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</si>
  <si>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</si>
  <si>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</si>
  <si>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</si>
  <si>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</si>
  <si>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</si>
  <si>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</si>
  <si>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</si>
  <si>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</si>
  <si>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</si>
  <si>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</si>
  <si>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</si>
  <si>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</si>
  <si>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</si>
  <si>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</si>
  <si>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</si>
  <si>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</si>
  <si>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</si>
  <si>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</si>
  <si>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</si>
  <si>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</si>
  <si>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</si>
  <si>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</si>
  <si>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</si>
  <si>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</si>
  <si>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</si>
  <si>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</si>
  <si>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</si>
  <si>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</si>
  <si>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</si>
  <si>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</si>
  <si>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</si>
  <si>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</si>
  <si>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</si>
  <si>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</si>
  <si>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</si>
  <si>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</si>
  <si>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</si>
  <si>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</si>
  <si>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</si>
  <si>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</si>
  <si>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</si>
  <si>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</si>
  <si>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</si>
  <si>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</si>
  <si>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</si>
  <si>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</si>
  <si>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</si>
  <si>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</si>
  <si>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</si>
  <si>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</si>
  <si>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</si>
  <si>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</si>
  <si>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</si>
  <si>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</si>
  <si>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</si>
  <si>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</si>
  <si>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</si>
  <si>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</si>
  <si>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</si>
  <si>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</si>
  <si>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</si>
  <si>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</si>
  <si>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</si>
  <si>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</si>
  <si>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</si>
  <si>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</si>
  <si>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</si>
  <si>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</si>
  <si>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</si>
  <si>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</si>
  <si>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</si>
  <si>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</si>
  <si>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</si>
  <si>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</si>
  <si>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</si>
  <si>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</si>
  <si>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</si>
  <si>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</si>
  <si>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</si>
  <si>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</si>
  <si>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</si>
  <si>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</si>
  <si>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</si>
  <si>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</si>
  <si>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</si>
  <si>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</si>
  <si>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</si>
  <si>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</si>
  <si>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</si>
  <si>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</si>
  <si>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</si>
  <si>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</si>
  <si>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</si>
  <si>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</si>
  <si>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</si>
  <si>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</si>
  <si>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</si>
  <si>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</si>
  <si>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</si>
  <si>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</si>
  <si>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</si>
  <si>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</si>
  <si>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</si>
  <si>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</si>
  <si>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</si>
  <si>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</si>
  <si>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</si>
  <si>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</si>
  <si>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</si>
  <si>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</si>
  <si>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</si>
  <si>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</si>
  <si>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</si>
  <si>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</si>
  <si>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</si>
  <si>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</si>
  <si>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</si>
  <si>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</si>
  <si>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</si>
  <si>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</si>
  <si>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</si>
  <si>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</si>
  <si>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</si>
  <si>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</si>
  <si>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</si>
  <si>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</si>
  <si>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</si>
  <si>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</si>
  <si>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</si>
  <si>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</si>
  <si>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</si>
  <si>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</si>
  <si>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</si>
  <si>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</si>
  <si>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</si>
  <si>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</si>
  <si>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</si>
  <si>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</si>
  <si>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</si>
  <si>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</si>
  <si>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</si>
  <si>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</si>
  <si>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</si>
  <si>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</si>
  <si>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</si>
  <si>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</si>
  <si>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</si>
  <si>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</si>
  <si>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</si>
  <si>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</si>
  <si>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</si>
  <si>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</si>
  <si>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</si>
  <si>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</si>
  <si>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</si>
  <si>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</si>
  <si>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</si>
  <si>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</si>
  <si>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</si>
  <si>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</si>
  <si>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</si>
  <si>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</si>
  <si>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</si>
  <si>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</si>
  <si>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</si>
  <si>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</si>
  <si>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</si>
  <si>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</si>
  <si>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</si>
  <si>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</si>
  <si>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</si>
  <si>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</si>
  <si>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</si>
  <si>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</si>
  <si>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</si>
  <si>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</si>
  <si>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</si>
  <si>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</si>
  <si>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</si>
  <si>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</si>
  <si>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</si>
  <si>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</si>
  <si>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</si>
  <si>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</si>
  <si>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</si>
  <si>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</si>
  <si>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</si>
  <si>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</si>
  <si>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</si>
  <si>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</si>
  <si>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</si>
  <si>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</si>
  <si>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</si>
  <si>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</si>
  <si>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</si>
  <si>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</si>
  <si>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</si>
  <si>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</si>
  <si>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</si>
  <si>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</si>
  <si>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</si>
  <si>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</si>
  <si>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</si>
  <si>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</si>
  <si>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</si>
  <si>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</si>
  <si>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</si>
  <si>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</si>
  <si>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</si>
  <si>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</si>
  <si>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</si>
  <si>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</si>
  <si>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</si>
  <si>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</si>
  <si>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</si>
  <si>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</si>
  <si>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</si>
  <si>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</si>
  <si>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</si>
  <si>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</si>
  <si>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</si>
  <si>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</si>
  <si>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</si>
  <si>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</si>
  <si>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</si>
  <si>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</si>
  <si>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</si>
  <si>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</si>
  <si>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</si>
  <si>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</si>
  <si>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</si>
  <si>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</si>
  <si>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</si>
  <si>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</si>
  <si>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</si>
  <si>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</si>
  <si>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</si>
  <si>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</si>
  <si>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</si>
  <si>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</si>
  <si>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</si>
  <si>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</si>
  <si>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</si>
  <si>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</si>
  <si>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</si>
  <si>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</si>
  <si>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</si>
  <si>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</si>
  <si>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</si>
  <si>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</si>
  <si>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</si>
  <si>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</si>
  <si>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</si>
  <si>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</si>
  <si>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</si>
  <si>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</si>
  <si>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</si>
  <si>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</si>
  <si>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</si>
  <si>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</si>
  <si>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</si>
  <si>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</si>
  <si>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</si>
  <si>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</si>
  <si>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</si>
  <si>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</si>
  <si>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</si>
  <si>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</si>
  <si>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</si>
  <si>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</si>
  <si>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</si>
  <si>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</si>
  <si>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</si>
  <si>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</si>
  <si>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</si>
  <si>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</si>
  <si>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</si>
  <si>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</si>
  <si>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</si>
  <si>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</si>
  <si>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</si>
  <si>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</si>
  <si>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</si>
  <si>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</si>
  <si>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</si>
  <si>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</si>
  <si>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</si>
  <si>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</si>
  <si>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</si>
  <si>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</si>
  <si>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</si>
  <si>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</si>
  <si>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</si>
  <si>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</si>
  <si>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</si>
  <si>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</si>
  <si>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</si>
  <si>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</si>
  <si>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</si>
  <si>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</si>
  <si>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</si>
  <si>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</si>
  <si>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</si>
  <si>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</si>
  <si>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</si>
  <si>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</si>
  <si>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</si>
  <si>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</si>
  <si>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</si>
  <si>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</si>
  <si>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</si>
  <si>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</si>
  <si>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</si>
  <si>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</si>
  <si>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</si>
  <si>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</si>
  <si>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</si>
  <si>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</si>
  <si>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</si>
  <si>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</si>
  <si>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</si>
  <si>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</si>
  <si>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</si>
  <si>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</si>
  <si>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</si>
  <si>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</si>
  <si>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</si>
  <si>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</si>
  <si>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</si>
  <si>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</si>
  <si>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</si>
  <si>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</si>
  <si>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</si>
  <si>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</si>
  <si>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</si>
  <si>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</si>
  <si>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</si>
  <si>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</si>
  <si>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</si>
  <si>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</si>
  <si>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</si>
  <si>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</si>
  <si>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</si>
  <si>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</si>
  <si>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</si>
  <si>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</si>
  <si>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</si>
  <si>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</si>
  <si>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</si>
  <si>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</si>
  <si>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</si>
  <si>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</si>
  <si>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</si>
  <si>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</si>
  <si>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</si>
  <si>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</si>
  <si>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</si>
  <si>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</si>
  <si>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</si>
  <si>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</si>
  <si>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</si>
  <si>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</si>
  <si>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</si>
  <si>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</si>
  <si>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</si>
  <si>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</si>
  <si>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</si>
  <si>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</si>
  <si>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</si>
  <si>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</si>
  <si>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</si>
  <si>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</si>
  <si>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</si>
  <si>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</si>
  <si>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</si>
  <si>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</si>
  <si>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</si>
  <si>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</si>
  <si>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</si>
  <si>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</si>
  <si>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</si>
  <si>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</si>
  <si>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</si>
  <si>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</si>
  <si>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</si>
  <si>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</si>
  <si>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</si>
  <si>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</si>
  <si>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</si>
  <si>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</si>
  <si>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</si>
  <si>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</si>
  <si>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</si>
  <si>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</si>
  <si>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</si>
  <si>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</si>
  <si>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</si>
  <si>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</si>
  <si>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</si>
  <si>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</si>
  <si>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</si>
  <si>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</si>
  <si>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</si>
  <si>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</si>
  <si>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</si>
  <si>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</si>
  <si>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</si>
  <si>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</si>
  <si>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</si>
  <si>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</si>
  <si>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</si>
  <si>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</si>
  <si>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</si>
  <si>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</si>
  <si>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</si>
  <si>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</si>
  <si>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</si>
  <si>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</si>
  <si>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</si>
  <si>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</si>
  <si>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</si>
  <si>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</si>
  <si>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</si>
  <si>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</si>
  <si>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</si>
  <si>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</si>
  <si>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</si>
  <si>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</si>
  <si>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</si>
  <si>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</si>
  <si>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</si>
  <si>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</si>
  <si>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</si>
  <si>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</si>
  <si>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</si>
  <si>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</si>
  <si>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</si>
  <si>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</si>
  <si>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</si>
  <si>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</si>
  <si>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</si>
  <si>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</si>
  <si>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</si>
  <si>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</si>
  <si>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</si>
  <si>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</si>
  <si>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</si>
  <si>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</si>
  <si>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</si>
  <si>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</si>
  <si>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</si>
  <si>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</si>
  <si>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</si>
  <si>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</si>
  <si>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</si>
  <si>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</si>
  <si>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</si>
  <si>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</si>
  <si>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</si>
  <si>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</si>
  <si>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</si>
  <si>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</si>
  <si>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</si>
  <si>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</si>
  <si>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</si>
  <si>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</si>
  <si>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</si>
  <si>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</si>
  <si>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</si>
  <si>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</si>
  <si>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</si>
  <si>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</si>
  <si>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</si>
  <si>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</si>
  <si>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</si>
  <si>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</si>
  <si>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</si>
  <si>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</si>
  <si>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</si>
  <si>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</si>
  <si>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</si>
  <si>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</si>
  <si>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</si>
  <si>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</si>
  <si>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</si>
  <si>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</si>
  <si>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</si>
  <si>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</si>
  <si>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</si>
  <si>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</si>
  <si>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</si>
  <si>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</si>
  <si>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</si>
  <si>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</si>
  <si>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</si>
  <si>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</si>
  <si>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</si>
  <si>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</si>
  <si>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</si>
  <si>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</si>
  <si>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</si>
  <si>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</si>
  <si>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</si>
  <si>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</si>
  <si>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</si>
  <si>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</si>
  <si>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</si>
  <si>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</si>
  <si>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</si>
  <si>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</si>
  <si>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</si>
  <si>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</si>
  <si>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</si>
  <si>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</si>
  <si>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</si>
  <si>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</si>
  <si>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</si>
  <si>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</si>
  <si>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</si>
  <si>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</si>
  <si>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</si>
  <si>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</si>
  <si>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</si>
  <si>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</si>
  <si>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</si>
  <si>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</si>
  <si>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</si>
  <si>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</si>
  <si>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</si>
  <si>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</si>
  <si>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</si>
  <si>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</si>
  <si>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</si>
  <si>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</si>
  <si>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</si>
  <si>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</si>
  <si>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</si>
  <si>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</si>
  <si>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</si>
  <si>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</si>
  <si>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</si>
  <si>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</si>
  <si>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</si>
  <si>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</si>
  <si>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</si>
  <si>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</si>
  <si>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</si>
  <si>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</si>
  <si>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</si>
  <si>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</si>
  <si>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</si>
  <si>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</si>
  <si>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</si>
  <si>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</si>
  <si>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</si>
  <si>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</si>
  <si>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</si>
  <si>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</si>
  <si>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</si>
  <si>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</si>
  <si>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</si>
  <si>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</si>
  <si>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</si>
  <si>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</si>
  <si>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</si>
  <si>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</si>
  <si>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</si>
  <si>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</si>
  <si>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</si>
  <si>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</si>
  <si>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</si>
  <si>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</si>
  <si>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</si>
  <si>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</si>
  <si>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</si>
  <si>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</si>
  <si>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</si>
  <si>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</si>
  <si>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</si>
  <si>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</si>
  <si>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</si>
  <si>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</si>
  <si>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</si>
  <si>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</si>
  <si>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</si>
  <si>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</si>
  <si>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</si>
  <si>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</si>
  <si>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</si>
  <si>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</si>
  <si>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</si>
  <si>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</si>
  <si>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</si>
  <si>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</si>
  <si>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</si>
  <si>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</si>
  <si>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</si>
  <si>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</si>
  <si>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</si>
  <si>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</si>
  <si>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</si>
  <si>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</si>
  <si>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</si>
  <si>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</si>
  <si>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</si>
  <si>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</si>
  <si>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</si>
  <si>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</si>
  <si>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</si>
  <si>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</si>
  <si>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</si>
  <si>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</si>
  <si>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</si>
  <si>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</si>
  <si>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</si>
  <si>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</si>
  <si>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</si>
  <si>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</si>
  <si>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</si>
  <si>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</si>
  <si>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</si>
  <si>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</si>
  <si>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</si>
  <si>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</si>
  <si>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</si>
  <si>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</si>
  <si>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</si>
  <si>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</si>
  <si>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</si>
  <si>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</si>
  <si>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</si>
  <si>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</si>
  <si>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</si>
  <si>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</si>
  <si>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</si>
  <si>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</si>
  <si>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</si>
  <si>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</si>
  <si>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</si>
  <si>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</si>
  <si>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</si>
  <si>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</si>
  <si>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</si>
  <si>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</si>
  <si>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</si>
  <si>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</si>
  <si>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</si>
  <si>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</si>
  <si>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</si>
  <si>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</si>
  <si>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</si>
  <si>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</si>
  <si>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</si>
  <si>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</si>
  <si>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</si>
  <si>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</si>
  <si>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</si>
  <si>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</si>
  <si>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</si>
  <si>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</si>
  <si>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</si>
  <si>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</si>
  <si>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</si>
  <si>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</si>
  <si>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</si>
  <si>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</si>
  <si>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</si>
  <si>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</si>
  <si>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</si>
  <si>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</si>
  <si>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</si>
  <si>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</si>
  <si>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</si>
  <si>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</si>
  <si>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</si>
  <si>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</si>
  <si>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</si>
  <si>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</si>
  <si>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</si>
  <si>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</si>
  <si>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</si>
  <si>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</si>
  <si>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</si>
  <si>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</si>
  <si>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</si>
  <si>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</si>
  <si>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</si>
  <si>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</si>
  <si>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</si>
  <si>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</si>
  <si>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</si>
  <si>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</si>
  <si>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</si>
  <si>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</si>
  <si>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</si>
  <si>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</si>
  <si>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</si>
  <si>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</si>
  <si>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</si>
  <si>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</si>
  <si>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</si>
  <si>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</si>
  <si>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</si>
  <si>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</si>
  <si>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</si>
  <si>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</si>
  <si>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</si>
  <si>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</si>
  <si>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</si>
  <si>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</si>
  <si>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</si>
  <si>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</si>
  <si>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</si>
  <si>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</si>
  <si>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</si>
  <si>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</si>
  <si>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</si>
  <si>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</si>
  <si>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</si>
  <si>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</si>
  <si>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</si>
  <si>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</si>
  <si>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</si>
  <si>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</si>
  <si>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</si>
  <si>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</si>
  <si>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</si>
  <si>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</si>
  <si>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</si>
  <si>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</si>
  <si>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</si>
  <si>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</si>
  <si>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</si>
  <si>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</si>
  <si>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</si>
  <si>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</si>
  <si>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</si>
  <si>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</si>
  <si>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</si>
  <si>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</si>
  <si>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</si>
  <si>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</si>
  <si>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</si>
  <si>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</si>
  <si>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</si>
  <si>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</si>
  <si>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</si>
  <si>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</si>
  <si>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</si>
  <si>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</si>
  <si>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</si>
  <si>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</si>
  <si>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</si>
  <si>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</si>
  <si>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</si>
  <si>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</si>
  <si>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</si>
  <si>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</si>
  <si>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</si>
  <si>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</si>
  <si>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</si>
  <si>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</si>
  <si>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</si>
  <si>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</si>
  <si>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</si>
  <si>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</si>
  <si>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</si>
  <si>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</si>
  <si>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</si>
  <si>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</si>
  <si>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</si>
  <si>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</si>
  <si>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</si>
  <si>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</si>
  <si>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</si>
  <si>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</si>
  <si>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</si>
  <si>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</si>
  <si>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</si>
  <si>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</si>
  <si>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</si>
  <si>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</si>
  <si>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</si>
  <si>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</si>
  <si>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</si>
  <si>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</si>
  <si>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</si>
  <si>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</si>
  <si>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</si>
  <si>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</si>
  <si>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</si>
  <si>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</si>
  <si>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</si>
  <si>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</si>
  <si>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</si>
  <si>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</si>
  <si>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</si>
  <si>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</si>
  <si>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</si>
  <si>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</si>
  <si>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</si>
  <si>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</si>
  <si>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</si>
  <si>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</si>
  <si>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</si>
  <si>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</si>
  <si>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</si>
  <si>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</si>
  <si>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</si>
  <si>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</si>
  <si>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</si>
  <si>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</si>
  <si>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</si>
  <si>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</si>
  <si>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</si>
  <si>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</si>
  <si>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</si>
  <si>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</si>
  <si>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</si>
  <si>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</si>
  <si>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</si>
  <si>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</si>
  <si>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</si>
  <si>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</si>
  <si>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</si>
  <si>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</si>
  <si>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</si>
  <si>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</si>
  <si>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</si>
  <si>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</si>
  <si>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</si>
  <si>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</si>
  <si>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</si>
  <si>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</si>
  <si>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</si>
  <si>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</si>
  <si>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</si>
  <si>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</si>
  <si>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</si>
  <si>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</si>
  <si>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</si>
  <si>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</si>
  <si>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</si>
  <si>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</si>
  <si>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</si>
  <si>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</si>
  <si>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</si>
  <si>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</si>
  <si>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</si>
  <si>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</si>
  <si>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</si>
  <si>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</si>
  <si>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</si>
  <si>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</si>
  <si>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</si>
  <si>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</si>
  <si>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</si>
  <si>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</si>
  <si>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</si>
  <si>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</si>
  <si>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</si>
  <si>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</si>
  <si>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</si>
  <si>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</si>
  <si>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</si>
  <si>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</si>
  <si>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</si>
  <si>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</si>
  <si>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</si>
  <si>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</si>
  <si>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</si>
  <si>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</si>
  <si>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</si>
  <si>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</si>
  <si>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</si>
  <si>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</si>
  <si>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</si>
  <si>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</si>
  <si>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</si>
  <si>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</si>
  <si>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</si>
  <si>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</si>
  <si>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</si>
  <si>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</si>
  <si>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</si>
  <si>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</si>
  <si>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</si>
  <si>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</si>
  <si>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</si>
  <si>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</si>
  <si>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</si>
  <si>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</si>
  <si>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</si>
  <si>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</si>
  <si>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</si>
  <si>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</si>
  <si>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</si>
  <si>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</si>
  <si>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</si>
  <si>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</si>
  <si>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</si>
  <si>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</si>
  <si>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</si>
  <si>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</si>
  <si>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</si>
  <si>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</si>
  <si>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</si>
  <si>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</si>
  <si>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</si>
  <si>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</si>
  <si>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</si>
  <si>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</si>
  <si>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</si>
  <si>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</si>
  <si>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</si>
  <si>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</si>
  <si>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</si>
  <si>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</si>
  <si>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</si>
  <si>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</si>
  <si>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</si>
  <si>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</si>
  <si>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</si>
  <si>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</si>
  <si>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</si>
  <si>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</si>
  <si>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</si>
  <si>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</si>
  <si>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</si>
  <si>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</si>
  <si>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</si>
  <si>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</si>
  <si>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</si>
  <si>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</si>
  <si>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</si>
  <si>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</si>
  <si>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</si>
  <si>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</si>
  <si>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</si>
  <si>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</si>
  <si>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</si>
  <si>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</si>
  <si>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</si>
  <si>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</si>
  <si>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</si>
  <si>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</si>
  <si>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</si>
  <si>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</si>
  <si>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</si>
  <si>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</si>
  <si>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</si>
  <si>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</si>
  <si>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</si>
  <si>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</si>
  <si>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</si>
  <si>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</si>
  <si>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</si>
  <si>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</si>
  <si>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</si>
  <si>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</si>
  <si>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</si>
  <si>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</si>
  <si>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</si>
  <si>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</si>
  <si>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</si>
  <si>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</si>
  <si>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</si>
  <si>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</si>
  <si>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</si>
  <si>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</si>
  <si>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</si>
  <si>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</si>
  <si>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</si>
  <si>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</si>
  <si>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</si>
  <si>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</si>
  <si>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</si>
  <si>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</si>
  <si>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</si>
  <si>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</si>
  <si>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</si>
  <si>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</si>
  <si>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</si>
  <si>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</si>
  <si>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</si>
  <si>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</si>
  <si>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</si>
  <si>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</si>
  <si>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</si>
  <si>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</si>
  <si>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</si>
  <si>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</si>
  <si>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</si>
  <si>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</si>
  <si>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</si>
  <si>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</si>
  <si>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</si>
  <si>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</si>
  <si>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</si>
  <si>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</si>
  <si>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</si>
  <si>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</si>
  <si>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</si>
  <si>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</si>
  <si>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</si>
  <si>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</si>
  <si>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</si>
  <si>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</si>
  <si>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</si>
  <si>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</si>
  <si>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</si>
  <si>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</si>
  <si>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</si>
  <si>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</si>
  <si>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</si>
  <si>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</si>
  <si>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</si>
  <si>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</si>
  <si>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</si>
  <si>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</si>
  <si>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</si>
  <si>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</si>
  <si>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</si>
  <si>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</si>
  <si>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</si>
  <si>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</si>
  <si>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</si>
  <si>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</si>
  <si>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</si>
  <si>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</si>
  <si>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</si>
  <si>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</si>
  <si>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</si>
  <si>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</si>
  <si>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</si>
  <si>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</si>
  <si>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</si>
  <si>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</si>
  <si>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</si>
  <si>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</si>
  <si>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</si>
  <si>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</si>
  <si>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</si>
  <si>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</si>
  <si>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</si>
  <si>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</si>
  <si>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</si>
  <si>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</si>
  <si>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</si>
  <si>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</si>
  <si>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</si>
  <si>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</si>
  <si>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</si>
  <si>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</si>
  <si>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</si>
  <si>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</si>
  <si>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</si>
  <si>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</si>
  <si>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</si>
  <si>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</si>
  <si>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</si>
  <si>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</si>
  <si>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</si>
  <si>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</si>
  <si>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</si>
  <si>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</si>
  <si>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</si>
  <si>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</si>
  <si>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</si>
  <si>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</si>
  <si>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</si>
  <si>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</si>
  <si>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</si>
  <si>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</si>
  <si>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</si>
  <si>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</si>
  <si>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</si>
  <si>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</si>
  <si>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</si>
  <si>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</si>
  <si>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</si>
  <si>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</si>
  <si>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</si>
  <si>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</si>
  <si>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</si>
  <si>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</si>
  <si>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</si>
  <si>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</si>
  <si>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</si>
  <si>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</si>
  <si>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</si>
  <si>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</si>
  <si>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</si>
  <si>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</si>
  <si>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</si>
  <si>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</si>
  <si>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</si>
  <si>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</si>
  <si>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</si>
  <si>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</si>
  <si>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</si>
  <si>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</si>
  <si>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</si>
  <si>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</si>
  <si>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</si>
  <si>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</si>
  <si>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</si>
  <si>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</si>
  <si>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</si>
  <si>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</si>
  <si>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</si>
  <si>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</si>
  <si>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</si>
  <si>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</si>
  <si>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</si>
  <si>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</si>
  <si>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</si>
  <si>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</si>
  <si>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</si>
  <si>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</si>
  <si>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</si>
  <si>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</si>
  <si>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</si>
  <si>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</si>
  <si>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</si>
  <si>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</si>
  <si>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</si>
  <si>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</si>
  <si>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</si>
  <si>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</si>
  <si>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</si>
  <si>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</si>
  <si>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</si>
  <si>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</si>
  <si>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</si>
  <si>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</si>
  <si>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</si>
  <si>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</si>
  <si>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</si>
  <si>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</si>
  <si>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</si>
  <si>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</si>
  <si>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</si>
  <si>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</si>
  <si>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</si>
  <si>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</si>
  <si>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</si>
  <si>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</si>
  <si>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</si>
  <si>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</si>
  <si>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</si>
  <si>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</si>
  <si>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</si>
  <si>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</si>
  <si>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</si>
  <si>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</si>
  <si>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</si>
  <si>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</si>
  <si>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</si>
  <si>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</si>
  <si>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</si>
  <si>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</si>
  <si>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</si>
  <si>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</si>
  <si>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</si>
  <si>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</si>
  <si>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</si>
  <si>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</si>
  <si>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</si>
  <si>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</si>
  <si>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</si>
  <si>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</si>
  <si>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</si>
  <si>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</si>
  <si>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</si>
  <si>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</si>
  <si>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</si>
  <si>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</si>
  <si>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</si>
  <si>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</si>
  <si>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</si>
  <si>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</si>
  <si>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</si>
  <si>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</si>
  <si>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</si>
  <si>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</si>
  <si>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</si>
  <si>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</si>
  <si>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</si>
  <si>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</si>
  <si>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</si>
  <si>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</si>
  <si>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</si>
  <si>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</si>
  <si>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</si>
  <si>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</si>
  <si>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</si>
  <si>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</si>
  <si>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</si>
  <si>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</si>
  <si>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</si>
  <si>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</si>
  <si>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</si>
  <si>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</si>
  <si>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</si>
  <si>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</si>
  <si>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</si>
  <si>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</si>
  <si>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</si>
  <si>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</si>
  <si>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</si>
  <si>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</si>
  <si>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</si>
  <si>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</si>
  <si>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</si>
  <si>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</si>
  <si>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</si>
  <si>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</si>
  <si>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</si>
  <si>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</si>
  <si>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</si>
  <si>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</si>
  <si>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</si>
  <si>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</si>
  <si>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</si>
  <si>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</si>
  <si>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</si>
  <si>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</si>
  <si>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</si>
  <si>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</si>
  <si>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</si>
  <si>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</si>
  <si>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</si>
  <si>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</si>
  <si>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</si>
  <si>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</si>
  <si>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</si>
  <si>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</si>
  <si>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</si>
  <si>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</si>
  <si>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</si>
  <si>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</si>
  <si>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</si>
  <si>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</si>
  <si>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</si>
  <si>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</si>
  <si>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</si>
  <si>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</si>
  <si>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</si>
  <si>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</si>
  <si>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</si>
  <si>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</si>
  <si>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</si>
  <si>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</si>
  <si>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</si>
  <si>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</si>
  <si>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</si>
  <si>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</si>
  <si>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</si>
  <si>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</si>
  <si>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</si>
  <si>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</si>
  <si>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</si>
  <si>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</si>
  <si>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</si>
  <si>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</si>
  <si>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</si>
  <si>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</si>
  <si>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</si>
  <si>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</si>
  <si>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</si>
  <si>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</si>
  <si>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</si>
  <si>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</si>
  <si>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</si>
  <si>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</si>
  <si>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</si>
  <si>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</si>
  <si>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</si>
  <si>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</si>
  <si>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</si>
  <si>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</si>
  <si>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</si>
  <si>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</si>
  <si>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</si>
  <si>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</si>
  <si>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</si>
  <si>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</si>
  <si>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</si>
  <si>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</si>
  <si>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</si>
  <si>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</si>
  <si>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</si>
  <si>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</si>
  <si>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</si>
  <si>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</si>
  <si>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</si>
  <si>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</si>
  <si>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</si>
  <si>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</si>
  <si>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</si>
  <si>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</si>
  <si>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</si>
  <si>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</si>
  <si>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</si>
  <si>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</si>
  <si>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</si>
  <si>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</si>
  <si>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</si>
  <si>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</si>
  <si>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</si>
  <si>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</si>
  <si>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</si>
  <si>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</si>
  <si>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</si>
  <si>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</si>
  <si>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</si>
  <si>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</si>
  <si>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</si>
  <si>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</si>
  <si>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</si>
  <si>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</si>
  <si>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</si>
  <si>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</si>
  <si>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</si>
  <si>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</si>
  <si>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</si>
  <si>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</si>
  <si>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</si>
  <si>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</si>
  <si>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</si>
  <si>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</si>
  <si>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</si>
  <si>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</si>
  <si>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</si>
  <si>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</si>
  <si>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</si>
  <si>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</si>
  <si>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</si>
  <si>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</si>
  <si>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</si>
  <si>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</si>
  <si>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</si>
  <si>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</si>
  <si>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</si>
  <si>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</si>
  <si>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</si>
  <si>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</si>
  <si>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</si>
  <si>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</si>
  <si>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</si>
  <si>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</si>
  <si>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</si>
  <si>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</si>
  <si>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</si>
  <si>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</si>
  <si>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</si>
  <si>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</si>
  <si>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</si>
  <si>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</si>
  <si>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</si>
  <si>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</si>
  <si>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</si>
  <si>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</si>
  <si>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</si>
  <si>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</si>
  <si>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</si>
  <si>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</si>
  <si>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</si>
  <si>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</si>
  <si>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</si>
  <si>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</si>
  <si>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</si>
  <si>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</si>
  <si>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</si>
  <si>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</si>
  <si>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</si>
  <si>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</si>
  <si>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</si>
  <si>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</si>
  <si>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</si>
  <si>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</si>
  <si>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</si>
  <si>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</si>
  <si>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</si>
  <si>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</si>
  <si>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</si>
  <si>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</si>
  <si>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</si>
  <si>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</si>
  <si>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</si>
  <si>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</si>
  <si>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</si>
  <si>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</si>
  <si>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</si>
  <si>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</si>
  <si>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</si>
  <si>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</si>
  <si>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</si>
  <si>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</si>
  <si>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</si>
  <si>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</si>
  <si>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</si>
  <si>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</si>
  <si>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</si>
  <si>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</si>
  <si>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</si>
  <si>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</si>
  <si>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</si>
  <si>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</si>
  <si>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</si>
  <si>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</si>
  <si>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</si>
  <si>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</si>
  <si>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</si>
  <si>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</si>
  <si>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</si>
  <si>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</si>
  <si>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</si>
  <si>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</si>
  <si>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</si>
  <si>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</si>
  <si>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</si>
  <si>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</si>
  <si>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</si>
  <si>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</si>
  <si>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</si>
  <si>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</si>
  <si>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</si>
  <si>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</si>
  <si>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</si>
  <si>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</si>
  <si>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</si>
  <si>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</si>
  <si>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</si>
  <si>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</si>
  <si>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</si>
  <si>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</si>
  <si>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</si>
  <si>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</si>
  <si>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</si>
  <si>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</si>
  <si>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</si>
  <si>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</si>
  <si>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</si>
  <si>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</si>
  <si>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</si>
  <si>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</si>
  <si>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</si>
  <si>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</si>
  <si>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</si>
  <si>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</si>
  <si>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</si>
  <si>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</si>
  <si>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</si>
  <si>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</si>
  <si>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</si>
  <si>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</si>
  <si>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</si>
  <si>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</si>
  <si>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</si>
  <si>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</si>
  <si>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</si>
  <si>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</si>
  <si>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</si>
  <si>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</si>
  <si>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</si>
  <si>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</si>
  <si>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</si>
  <si>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</si>
  <si>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</si>
  <si>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</si>
  <si>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</si>
  <si>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</si>
  <si>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</si>
  <si>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</si>
  <si>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</si>
  <si>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</si>
  <si>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</si>
  <si>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</si>
  <si>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</si>
  <si>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</si>
  <si>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</si>
  <si>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</si>
  <si>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</si>
  <si>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</si>
  <si>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</si>
  <si>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</si>
  <si>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</si>
  <si>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</si>
  <si>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</si>
  <si>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</si>
  <si>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</si>
  <si>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</si>
  <si>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</si>
  <si>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</si>
  <si>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</si>
  <si>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</si>
  <si>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</si>
  <si>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</si>
  <si>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</si>
  <si>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</si>
  <si>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</si>
  <si>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</si>
  <si>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</si>
  <si>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</si>
  <si>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</si>
  <si>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</si>
  <si>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</si>
  <si>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</si>
  <si>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</si>
  <si>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</si>
  <si>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</si>
  <si>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</si>
  <si>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</si>
  <si>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</si>
  <si>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</si>
  <si>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</si>
  <si>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</si>
  <si>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</si>
  <si>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</si>
  <si>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</si>
  <si>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</si>
  <si>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</si>
  <si>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</si>
  <si>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</si>
  <si>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</si>
  <si>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</si>
  <si>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</si>
  <si>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</si>
  <si>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</si>
  <si>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</si>
  <si>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</si>
  <si>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</si>
  <si>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</si>
  <si>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</si>
  <si>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</si>
  <si>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</si>
  <si>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</si>
  <si>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</si>
  <si>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</si>
  <si>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</si>
  <si>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</si>
  <si>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</si>
  <si>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</si>
  <si>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</si>
  <si>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</si>
  <si>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</si>
  <si>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</si>
  <si>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</si>
  <si>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</si>
  <si>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</si>
  <si>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</si>
  <si>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</si>
  <si>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</si>
  <si>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</si>
  <si>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</si>
  <si>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</si>
  <si>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</si>
  <si>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</si>
  <si>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</si>
  <si>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</si>
  <si>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</si>
  <si>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</si>
  <si>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</si>
  <si>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</si>
  <si>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</si>
  <si>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</si>
  <si>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</si>
  <si>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</si>
  <si>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</si>
  <si>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</si>
  <si>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</si>
  <si>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</si>
  <si>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</si>
  <si>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</si>
  <si>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</si>
  <si>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</si>
  <si>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</si>
  <si>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</si>
  <si>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</si>
  <si>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</si>
  <si>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</si>
  <si>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</si>
  <si>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</si>
  <si>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</si>
  <si>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</si>
  <si>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</si>
  <si>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</si>
  <si>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</si>
  <si>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</si>
  <si>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</si>
  <si>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</si>
  <si>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</si>
  <si>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</si>
  <si>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</si>
  <si>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</si>
  <si>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</si>
  <si>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</si>
  <si>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</si>
  <si>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</si>
  <si>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</si>
  <si>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</si>
  <si>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</si>
  <si>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</si>
  <si>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</si>
  <si>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</si>
  <si>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</si>
  <si>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</si>
  <si>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</si>
  <si>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</si>
  <si>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</si>
  <si>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</si>
  <si>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</si>
  <si>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</si>
  <si>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</si>
  <si>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</si>
  <si>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</si>
  <si>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</si>
  <si>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</si>
  <si>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</si>
  <si>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</si>
  <si>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</si>
  <si>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</si>
  <si>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</si>
  <si>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</si>
  <si>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</si>
  <si>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</si>
  <si>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</si>
  <si>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</si>
  <si>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</si>
  <si>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</si>
  <si>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</si>
  <si>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</si>
  <si>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</si>
  <si>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</si>
  <si>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</si>
  <si>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</si>
  <si>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</si>
  <si>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</si>
  <si>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</si>
  <si>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</si>
  <si>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</si>
  <si>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</si>
  <si>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</si>
  <si>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</si>
  <si>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</si>
  <si>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</si>
  <si>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</si>
  <si>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</si>
  <si>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</si>
  <si>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</si>
  <si>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</si>
  <si>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</si>
  <si>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</si>
  <si>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</si>
  <si>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</si>
  <si>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</si>
  <si>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</si>
  <si>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</si>
  <si>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</si>
  <si>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</si>
  <si>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</si>
  <si>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</si>
  <si>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</si>
  <si>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</si>
  <si>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</si>
  <si>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</si>
  <si>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</si>
  <si>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</si>
  <si>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</si>
  <si>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</si>
  <si>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</si>
  <si>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</si>
  <si>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</si>
  <si>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</si>
  <si>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</si>
  <si>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</si>
  <si>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</si>
  <si>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</si>
  <si>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</si>
  <si>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</si>
  <si>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</si>
  <si>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</si>
  <si>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</si>
  <si>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</si>
  <si>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</si>
  <si>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</si>
  <si>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</si>
  <si>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</si>
  <si>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</si>
  <si>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</si>
  <si>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</si>
  <si>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</si>
  <si>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</si>
  <si>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</si>
  <si>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</si>
  <si>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</si>
  <si>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</si>
  <si>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</si>
  <si>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</si>
  <si>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</si>
  <si>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</si>
  <si>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</si>
  <si>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</si>
  <si>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</si>
  <si>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</si>
  <si>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</si>
  <si>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</si>
  <si>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</si>
  <si>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</si>
  <si>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</si>
  <si>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</si>
  <si>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</si>
  <si>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</si>
  <si>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</si>
  <si>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</si>
  <si>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</si>
  <si>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</si>
  <si>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</si>
  <si>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</si>
  <si>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</si>
  <si>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</si>
  <si>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</si>
  <si>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</si>
  <si>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</si>
  <si>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</si>
  <si>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</si>
  <si>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</si>
  <si>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</si>
  <si>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</si>
  <si>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</si>
  <si>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</si>
  <si>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</si>
  <si>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</si>
  <si>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</si>
  <si>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</si>
  <si>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</si>
  <si>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</si>
  <si>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</si>
  <si>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</si>
  <si>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</si>
  <si>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</si>
  <si>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</si>
  <si>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</si>
  <si>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</si>
  <si>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</si>
  <si>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</si>
  <si>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</si>
  <si>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</si>
  <si>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</si>
  <si>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</si>
  <si>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</si>
  <si>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</si>
  <si>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</si>
  <si>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</si>
  <si>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</si>
  <si>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</si>
  <si>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</si>
  <si>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</si>
  <si>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</si>
  <si>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</si>
  <si>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</si>
  <si>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</si>
  <si>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</si>
  <si>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</si>
  <si>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</si>
  <si>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</si>
  <si>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</si>
  <si>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</si>
  <si>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</si>
  <si>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</si>
  <si>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</si>
  <si>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</si>
  <si>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</si>
  <si>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</si>
  <si>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</si>
  <si>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</si>
  <si>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</si>
  <si>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</si>
  <si>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</si>
  <si>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</si>
  <si>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</si>
  <si>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</si>
  <si>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</si>
  <si>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</si>
  <si>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</si>
  <si>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</si>
  <si>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</si>
  <si>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</si>
  <si>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</si>
  <si>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</si>
  <si>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</si>
  <si>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</si>
  <si>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</si>
  <si>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</si>
  <si>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</si>
  <si>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</si>
  <si>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</si>
  <si>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</si>
  <si>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</si>
  <si>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</si>
  <si>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</si>
  <si>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</si>
  <si>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</si>
  <si>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</si>
  <si>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</si>
  <si>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</si>
  <si>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</si>
  <si>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</si>
  <si>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</si>
  <si>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</si>
  <si>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</si>
  <si>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</si>
  <si>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</si>
  <si>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</si>
  <si>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</si>
  <si>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</si>
  <si>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</si>
  <si>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</si>
  <si>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</si>
  <si>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</si>
  <si>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</si>
  <si>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</si>
  <si>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</si>
  <si>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</si>
  <si>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</si>
  <si>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</si>
  <si>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</si>
  <si>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</si>
  <si>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</si>
  <si>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</si>
  <si>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</si>
  <si>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</si>
  <si>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</si>
  <si>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</si>
  <si>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</si>
  <si>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</si>
  <si>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</si>
  <si>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</si>
  <si>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</si>
  <si>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</si>
  <si>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</si>
  <si>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</si>
  <si>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</si>
  <si>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</si>
  <si>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</si>
  <si>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</si>
  <si>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</si>
  <si>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</si>
  <si>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</si>
  <si>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</si>
  <si>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</si>
  <si>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</si>
  <si>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</si>
  <si>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</si>
  <si>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</si>
  <si>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</si>
  <si>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</si>
  <si>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</si>
  <si>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</si>
  <si>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</si>
  <si>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</si>
  <si>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</si>
  <si>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</si>
  <si>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</si>
  <si>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</si>
  <si>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</si>
  <si>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</si>
  <si>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</si>
  <si>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</si>
  <si>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</si>
  <si>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</si>
  <si>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</si>
  <si>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</si>
  <si>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</si>
  <si>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</si>
  <si>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</si>
  <si>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</si>
  <si>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</si>
  <si>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</si>
  <si>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</si>
  <si>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</si>
  <si>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</si>
  <si>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</si>
  <si>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</si>
  <si>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</si>
  <si>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</si>
  <si>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</si>
  <si>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</si>
  <si>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</si>
  <si>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</si>
  <si>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</si>
  <si>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</si>
  <si>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</si>
  <si>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</si>
  <si>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</si>
  <si>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</si>
  <si>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</si>
  <si>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</si>
  <si>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</si>
  <si>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</si>
  <si>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</si>
  <si>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</si>
  <si>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</si>
  <si>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</si>
  <si>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</si>
  <si>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</si>
  <si>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</si>
  <si>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</si>
  <si>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</si>
  <si>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</si>
  <si>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</si>
  <si>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</si>
  <si>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</si>
  <si>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</si>
  <si>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</si>
  <si>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</si>
  <si>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</si>
  <si>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</si>
  <si>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</si>
  <si>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</si>
  <si>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</si>
  <si>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</si>
  <si>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</si>
  <si>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</si>
  <si>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</si>
  <si>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</si>
  <si>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</si>
  <si>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</si>
  <si>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</si>
  <si>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</si>
  <si>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</si>
  <si>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</si>
  <si>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</si>
  <si>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</si>
  <si>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</si>
  <si>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</si>
  <si>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</si>
  <si>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</si>
  <si>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</si>
  <si>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</si>
  <si>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</si>
  <si>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</si>
  <si>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</si>
  <si>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</si>
  <si>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</si>
  <si>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</si>
  <si>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</si>
  <si>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</si>
  <si>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</si>
  <si>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</si>
  <si>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</si>
  <si>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</si>
  <si>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</si>
  <si>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</si>
  <si>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</si>
  <si>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</si>
  <si>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</si>
  <si>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</si>
  <si>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</si>
  <si>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</si>
  <si>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</si>
  <si>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</si>
  <si>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</si>
  <si>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</si>
  <si>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</si>
  <si>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</si>
  <si>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</si>
  <si>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</si>
  <si>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</si>
  <si>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</si>
  <si>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</si>
  <si>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</si>
  <si>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</si>
  <si>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</si>
  <si>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</si>
  <si>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</si>
  <si>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</si>
  <si>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</si>
  <si>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</si>
  <si>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</si>
  <si>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</si>
  <si>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</si>
  <si>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</si>
  <si>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</si>
  <si>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</si>
  <si>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</si>
  <si>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</si>
  <si>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</si>
  <si>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</si>
  <si>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</si>
  <si>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</si>
  <si>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</si>
  <si>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</si>
  <si>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</si>
  <si>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</si>
  <si>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</si>
  <si>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</si>
  <si>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</si>
  <si>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</si>
  <si>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</si>
  <si>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</si>
  <si>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</si>
  <si>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</si>
  <si>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</si>
  <si>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</si>
  <si>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</si>
  <si>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</si>
  <si>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</si>
  <si>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</si>
  <si>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</si>
  <si>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</si>
  <si>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</si>
  <si>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</si>
  <si>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</si>
  <si>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</si>
  <si>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</si>
  <si>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</si>
  <si>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</si>
  <si>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</si>
  <si>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</si>
  <si>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</si>
  <si>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</si>
  <si>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</si>
  <si>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</si>
  <si>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</si>
  <si>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</si>
  <si>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</si>
  <si>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</si>
  <si>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</si>
  <si>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</si>
  <si>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</si>
  <si>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</si>
  <si>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</si>
  <si>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</si>
  <si>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</si>
  <si>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</si>
  <si>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</si>
  <si>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</si>
  <si>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</si>
  <si>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</si>
  <si>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</si>
  <si>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</si>
  <si>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</si>
  <si>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</si>
  <si>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</si>
  <si>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</si>
  <si>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</si>
  <si>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</si>
  <si>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</si>
  <si>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</si>
  <si>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</si>
  <si>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</si>
  <si>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</si>
  <si>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</si>
  <si>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</si>
  <si>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</si>
  <si>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</si>
  <si>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</si>
  <si>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</si>
  <si>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</si>
  <si>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</si>
  <si>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</si>
  <si>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</si>
  <si>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</si>
  <si>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</si>
  <si>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</si>
  <si>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</si>
  <si>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</si>
  <si>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</si>
  <si>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</si>
  <si>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</si>
  <si>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</si>
  <si>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</si>
  <si>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</si>
  <si>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</si>
  <si>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</si>
  <si>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</si>
  <si>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</si>
  <si>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</si>
  <si>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</si>
  <si>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</si>
  <si>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</si>
  <si>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</si>
  <si>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</si>
  <si>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</si>
  <si>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</si>
  <si>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</si>
  <si>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</si>
  <si>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</si>
  <si>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</si>
  <si>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</si>
  <si>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</si>
  <si>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</si>
  <si>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</si>
  <si>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</si>
  <si>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</si>
  <si>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</si>
  <si>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</si>
  <si>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</si>
  <si>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</si>
  <si>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</si>
  <si>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</si>
  <si>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</si>
  <si>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</si>
  <si>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</si>
  <si>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</si>
  <si>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</si>
  <si>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</si>
  <si>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</si>
  <si>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</si>
  <si>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</si>
  <si>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</si>
  <si>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</si>
  <si>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</si>
  <si>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</si>
  <si>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</si>
  <si>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</si>
  <si>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</si>
  <si>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</si>
  <si>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</si>
  <si>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</si>
  <si>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</si>
  <si>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</si>
  <si>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</si>
  <si>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</si>
  <si>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</si>
  <si>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</si>
  <si>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</si>
  <si>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</si>
  <si>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</si>
  <si>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</si>
  <si>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</si>
  <si>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</si>
  <si>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</si>
  <si>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</si>
  <si>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</si>
  <si>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</si>
  <si>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</si>
  <si>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</si>
  <si>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</si>
  <si>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</si>
  <si>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</si>
  <si>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</si>
  <si>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</si>
  <si>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</si>
  <si>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</si>
  <si>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</si>
  <si>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</si>
  <si>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</si>
  <si>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</si>
  <si>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</si>
  <si>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</si>
  <si>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</si>
  <si>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</si>
  <si>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</si>
  <si>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</si>
  <si>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</si>
  <si>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</si>
  <si>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</si>
  <si>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</si>
  <si>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</si>
  <si>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</si>
  <si>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</si>
  <si>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</si>
  <si>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</si>
  <si>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</si>
  <si>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</si>
  <si>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</si>
  <si>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</si>
  <si>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</si>
  <si>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</si>
  <si>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</si>
  <si>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</si>
  <si>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</si>
  <si>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</si>
  <si>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</si>
  <si>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</si>
  <si>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</si>
  <si>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</si>
  <si>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</si>
  <si>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</si>
  <si>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</si>
  <si>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</si>
  <si>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</si>
  <si>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</si>
  <si>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</si>
  <si>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</si>
  <si>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</si>
  <si>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</si>
  <si>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</si>
  <si>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</si>
  <si>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</si>
  <si>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</si>
  <si>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</si>
  <si>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</si>
  <si>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</si>
  <si>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</si>
  <si>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</si>
  <si>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</si>
  <si>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</si>
  <si>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</si>
  <si>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</si>
  <si>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</si>
  <si>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</si>
  <si>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</si>
  <si>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</si>
  <si>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</si>
  <si>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</si>
  <si>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</si>
  <si>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</si>
  <si>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</si>
  <si>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</si>
  <si>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</si>
  <si>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</si>
  <si>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</si>
  <si>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</si>
  <si>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</si>
  <si>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</si>
  <si>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</si>
  <si>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</si>
  <si>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</si>
  <si>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</si>
  <si>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</si>
  <si>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</si>
  <si>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</si>
  <si>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</si>
  <si>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</si>
  <si>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</si>
  <si>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</si>
  <si>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</si>
  <si>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</si>
  <si>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</si>
  <si>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</si>
  <si>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</si>
  <si>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</si>
  <si>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</si>
  <si>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</si>
  <si>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</si>
  <si>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</si>
  <si>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</si>
  <si>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</si>
  <si>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</si>
  <si>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</si>
  <si>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</si>
  <si>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</si>
  <si>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</si>
  <si>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</si>
  <si>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</si>
  <si>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</si>
  <si>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</si>
  <si>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</si>
  <si>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</si>
  <si>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</si>
  <si>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</si>
  <si>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</si>
  <si>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</si>
  <si>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</si>
  <si>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</si>
  <si>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</si>
  <si>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</si>
  <si>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</si>
  <si>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</si>
  <si>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</si>
  <si>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</si>
  <si>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</si>
  <si>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</si>
  <si>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</si>
  <si>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</si>
  <si>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</si>
  <si>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</si>
  <si>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</si>
  <si>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</si>
  <si>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</si>
  <si>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</si>
  <si>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</si>
  <si>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</si>
  <si>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</si>
  <si>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</si>
  <si>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</si>
  <si>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</si>
  <si>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</si>
  <si>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</si>
  <si>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</si>
  <si>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</si>
  <si>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</si>
  <si>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</si>
  <si>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</si>
  <si>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</si>
  <si>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</si>
  <si>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</si>
  <si>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</si>
  <si>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</si>
  <si>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</si>
  <si>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</si>
  <si>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</si>
  <si>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</si>
  <si>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</si>
  <si>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</si>
  <si>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</si>
  <si>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</si>
  <si>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</si>
  <si>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</si>
  <si>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</si>
  <si>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</si>
  <si>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</si>
  <si>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</si>
  <si>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</si>
  <si>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</si>
  <si>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</si>
  <si>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</si>
  <si>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</si>
  <si>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</si>
  <si>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</si>
  <si>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</si>
  <si>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</si>
  <si>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</si>
  <si>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</si>
  <si>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</si>
  <si>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</si>
  <si>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</si>
  <si>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</si>
  <si>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</si>
  <si>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</si>
  <si>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</si>
  <si>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</si>
  <si>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</si>
  <si>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</si>
  <si>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</si>
  <si>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</si>
  <si>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</si>
  <si>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</si>
  <si>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</si>
  <si>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</si>
  <si>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</si>
  <si>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</si>
  <si>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</si>
  <si>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</si>
  <si>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</si>
  <si>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</si>
  <si>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</si>
  <si>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</si>
  <si>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</si>
  <si>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</si>
  <si>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</si>
  <si>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</si>
  <si>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</si>
  <si>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</si>
  <si>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</si>
  <si>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</si>
  <si>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</si>
  <si>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</si>
  <si>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</si>
  <si>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</si>
  <si>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</si>
  <si>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</si>
  <si>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</si>
  <si>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</si>
  <si>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</si>
  <si>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</si>
  <si>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</si>
  <si>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</si>
  <si>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</si>
  <si>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</si>
  <si>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</si>
  <si>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</si>
  <si>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</si>
  <si>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</si>
  <si>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</si>
  <si>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</si>
  <si>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</si>
  <si>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</si>
  <si>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</si>
  <si>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</si>
  <si>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</si>
  <si>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</si>
  <si>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</si>
  <si>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</si>
  <si>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</si>
  <si>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</si>
  <si>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</si>
  <si>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</si>
  <si>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</si>
  <si>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</si>
  <si>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</si>
  <si>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</si>
  <si>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</si>
  <si>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</si>
  <si>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</si>
  <si>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</si>
  <si>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</si>
  <si>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</si>
  <si>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</si>
  <si>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</si>
  <si>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</si>
  <si>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</si>
  <si>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</si>
  <si>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</si>
  <si>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</si>
  <si>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</si>
  <si>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</si>
  <si>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</si>
  <si>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</si>
  <si>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</si>
  <si>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</si>
  <si>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</si>
  <si>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</si>
  <si>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</si>
  <si>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</si>
  <si>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</si>
  <si>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</si>
  <si>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</si>
  <si>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</si>
  <si>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</si>
  <si>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</si>
  <si>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</si>
  <si>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</si>
  <si>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</si>
  <si>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</si>
  <si>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</si>
  <si>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</si>
  <si>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</si>
  <si>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</si>
  <si>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</si>
  <si>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</si>
  <si>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</si>
  <si>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</si>
  <si>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</si>
  <si>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</si>
  <si>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</si>
  <si>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</si>
  <si>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</si>
  <si>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</si>
  <si>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</si>
  <si>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</si>
  <si>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</si>
  <si>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</si>
  <si>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</si>
  <si>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</si>
  <si>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</si>
  <si>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</si>
  <si>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</si>
  <si>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</si>
  <si>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</si>
  <si>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</si>
  <si>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</si>
  <si>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</si>
  <si>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</si>
  <si>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</si>
  <si>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</si>
  <si>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</si>
  <si>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</si>
  <si>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</si>
  <si>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</si>
  <si>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</si>
  <si>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</si>
  <si>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</si>
  <si>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</si>
  <si>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</si>
  <si>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</si>
  <si>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</si>
  <si>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</si>
  <si>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</si>
  <si>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</si>
  <si>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</si>
  <si>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</si>
  <si>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</si>
  <si>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</si>
  <si>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</si>
  <si>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</si>
  <si>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</si>
  <si>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</si>
  <si>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</si>
  <si>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</si>
  <si>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</si>
  <si>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</si>
  <si>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</si>
  <si>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</si>
  <si>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</si>
  <si>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</si>
  <si>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</si>
  <si>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</si>
  <si>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</si>
  <si>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</si>
  <si>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</si>
  <si>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</si>
  <si>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</si>
  <si>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</si>
  <si>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</si>
  <si>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</si>
  <si>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</si>
  <si>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</si>
  <si>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</si>
  <si>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</si>
  <si>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</si>
  <si>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</si>
  <si>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</si>
  <si>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</si>
  <si>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</si>
  <si>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</si>
  <si>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</si>
  <si>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</si>
  <si>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</si>
  <si>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</si>
  <si>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</si>
  <si>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</si>
  <si>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</si>
  <si>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</si>
  <si>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</si>
  <si>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</si>
  <si>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</si>
  <si>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</si>
  <si>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</si>
  <si>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</si>
  <si>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</si>
  <si>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</si>
  <si>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</si>
  <si>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</si>
  <si>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</si>
  <si>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</si>
  <si>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</si>
  <si>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</si>
  <si>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</si>
  <si>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</si>
  <si>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</si>
  <si>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</si>
  <si>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</si>
  <si>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</si>
  <si>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</si>
  <si>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</si>
  <si>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</si>
  <si>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</si>
  <si>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</si>
  <si>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</si>
  <si>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</si>
  <si>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</si>
  <si>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</si>
  <si>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</si>
  <si>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</si>
  <si>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</si>
  <si>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</si>
  <si>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</si>
  <si>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</si>
  <si>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</si>
  <si>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</si>
  <si>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</si>
  <si>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</si>
  <si>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</si>
  <si>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</si>
  <si>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</si>
  <si>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</si>
  <si>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</si>
  <si>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</si>
  <si>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</si>
  <si>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</si>
  <si>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</si>
  <si>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</si>
  <si>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</si>
  <si>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</si>
  <si>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</si>
  <si>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</si>
  <si>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</si>
  <si>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</si>
  <si>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</si>
  <si>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</si>
  <si>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</si>
  <si>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</si>
  <si>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</si>
  <si>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</si>
  <si>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</si>
  <si>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</si>
  <si>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</si>
  <si>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</si>
  <si>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</si>
  <si>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</si>
  <si>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</si>
  <si>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</si>
  <si>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</si>
  <si>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</si>
  <si>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</si>
  <si>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</si>
  <si>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</si>
  <si>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</si>
  <si>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</si>
  <si>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</si>
  <si>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</si>
  <si>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</si>
  <si>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</si>
  <si>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</si>
  <si>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</si>
  <si>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</si>
  <si>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</si>
  <si>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</si>
  <si>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</si>
  <si>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</si>
  <si>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</si>
  <si>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</si>
  <si>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</si>
  <si>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</si>
  <si>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</si>
  <si>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</si>
  <si>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</si>
  <si>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</si>
  <si>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</si>
  <si>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</si>
  <si>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</si>
  <si>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</si>
  <si>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</si>
  <si>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</si>
  <si>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</si>
  <si>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</si>
  <si>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</si>
  <si>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</si>
  <si>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</si>
  <si>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</si>
  <si>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</si>
  <si>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</si>
  <si>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</si>
  <si>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</si>
  <si>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</si>
  <si>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</si>
  <si>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</si>
  <si>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</si>
  <si>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</si>
  <si>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</si>
  <si>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</si>
  <si>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</si>
  <si>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</si>
  <si>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</si>
  <si>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</si>
  <si>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</si>
  <si>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</si>
  <si>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</si>
  <si>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</si>
  <si>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</si>
  <si>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</si>
  <si>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</si>
  <si>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</si>
  <si>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</si>
  <si>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</si>
  <si>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</si>
  <si>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</si>
  <si>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</si>
  <si>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</si>
  <si>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</si>
  <si>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</si>
  <si>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</si>
  <si>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</si>
  <si>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</si>
  <si>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</si>
  <si>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</si>
  <si>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</si>
  <si>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</si>
  <si>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</si>
  <si>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</si>
  <si>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</si>
  <si>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</si>
  <si>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</si>
  <si>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</si>
  <si>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</si>
  <si>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</si>
  <si>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</si>
  <si>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</si>
  <si>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</si>
  <si>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</si>
  <si>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</si>
  <si>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</si>
  <si>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</si>
  <si>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</si>
  <si>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</si>
  <si>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</si>
  <si>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</si>
  <si>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</si>
  <si>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</si>
  <si>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</si>
  <si>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</si>
  <si>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</si>
  <si>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</si>
  <si>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</si>
  <si>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</si>
  <si>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</si>
  <si>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</si>
  <si>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</si>
  <si>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</si>
  <si>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</si>
  <si>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</si>
  <si>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</si>
  <si>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</si>
  <si>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</si>
  <si>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</si>
  <si>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</si>
  <si>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</si>
  <si>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</si>
  <si>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</si>
  <si>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</si>
  <si>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</si>
  <si>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</si>
  <si>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</si>
  <si>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</si>
  <si>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</si>
  <si>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</si>
  <si>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</si>
  <si>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</si>
  <si>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</si>
  <si>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</si>
  <si>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</si>
  <si>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</si>
  <si>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</si>
  <si>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</si>
  <si>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</si>
  <si>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</si>
  <si>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</si>
  <si>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</si>
  <si>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</si>
  <si>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</si>
  <si>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</si>
  <si>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</si>
  <si>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</si>
  <si>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</si>
  <si>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</si>
  <si>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</si>
  <si>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</si>
  <si>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</si>
  <si>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</si>
  <si>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</si>
  <si>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</si>
  <si>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</si>
  <si>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</si>
  <si>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</si>
  <si>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</si>
  <si>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</si>
  <si>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</si>
  <si>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</si>
  <si>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</si>
  <si>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</si>
  <si>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</si>
  <si>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</si>
  <si>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</si>
  <si>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</si>
  <si>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</si>
  <si>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</si>
  <si>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</si>
  <si>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</si>
  <si>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</si>
  <si>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</si>
  <si>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</si>
  <si>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</si>
  <si>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</si>
  <si>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</si>
  <si>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</si>
  <si>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</si>
  <si>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</si>
  <si>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</si>
  <si>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</si>
  <si>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</si>
  <si>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</si>
  <si>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</si>
  <si>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</si>
  <si>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</si>
  <si>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</si>
  <si>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</si>
  <si>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</si>
  <si>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</si>
  <si>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</si>
  <si>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</si>
  <si>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</si>
  <si>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</si>
  <si>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</si>
  <si>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</si>
  <si>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</si>
  <si>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</si>
  <si>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</si>
  <si>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</si>
  <si>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</si>
  <si>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</si>
  <si>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</si>
  <si>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</si>
  <si>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</si>
  <si>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</si>
  <si>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</si>
  <si>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</si>
  <si>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</si>
  <si>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</si>
  <si>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</si>
  <si>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</si>
  <si>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</si>
  <si>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</si>
  <si>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</si>
  <si>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</si>
  <si>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</si>
  <si>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</si>
  <si>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</si>
  <si>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</si>
  <si>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</si>
  <si>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</si>
  <si>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</si>
  <si>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</si>
  <si>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</si>
  <si>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</si>
  <si>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</si>
  <si>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</si>
  <si>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</si>
  <si>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</si>
  <si>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</si>
  <si>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</si>
  <si>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</si>
  <si>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</si>
  <si>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</si>
  <si>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</si>
  <si>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</si>
  <si>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</si>
  <si>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</si>
  <si>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</si>
  <si>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</si>
  <si>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</si>
  <si>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</si>
  <si>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</si>
  <si>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</si>
  <si>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</si>
  <si>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</si>
  <si>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</si>
  <si>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</si>
  <si>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</si>
  <si>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</si>
  <si>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</si>
  <si>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</si>
  <si>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</si>
  <si>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</si>
  <si>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</si>
  <si>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</si>
  <si>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</si>
  <si>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</si>
  <si>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</si>
  <si>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</si>
  <si>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</si>
  <si>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</si>
  <si>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</si>
  <si>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</si>
  <si>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</si>
  <si>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</si>
  <si>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</si>
  <si>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</si>
  <si>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</si>
  <si>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</si>
  <si>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</si>
  <si>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</si>
  <si>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</si>
  <si>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</si>
  <si>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</si>
  <si>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</si>
  <si>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</si>
  <si>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</si>
  <si>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</si>
  <si>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</si>
  <si>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</si>
  <si>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</si>
  <si>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</si>
  <si>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</si>
  <si>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</si>
  <si>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</si>
  <si>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</si>
  <si>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</si>
  <si>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</si>
  <si>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</si>
  <si>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</si>
  <si>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</si>
  <si>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</si>
  <si>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</si>
  <si>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</si>
  <si>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</si>
  <si>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</si>
  <si>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</si>
  <si>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</si>
  <si>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</si>
  <si>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</si>
  <si>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</si>
  <si>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</si>
  <si>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</si>
  <si>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</si>
  <si>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</si>
  <si>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</si>
  <si>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</si>
  <si>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</si>
  <si>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</si>
  <si>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</si>
  <si>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</si>
  <si>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</si>
  <si>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</si>
  <si>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</si>
  <si>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</si>
  <si>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</si>
  <si>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</si>
  <si>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</si>
  <si>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</si>
  <si>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</si>
  <si>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</si>
  <si>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</si>
  <si>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</si>
  <si>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</si>
  <si>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</si>
  <si>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</si>
  <si>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</si>
  <si>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</si>
  <si>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</si>
  <si>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</si>
  <si>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</si>
  <si>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</si>
  <si>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</si>
  <si>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</si>
  <si>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</si>
  <si>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</si>
  <si>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</si>
  <si>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</si>
  <si>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</si>
  <si>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</si>
  <si>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</si>
  <si>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</si>
  <si>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</si>
  <si>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</si>
  <si>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</si>
  <si>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</si>
  <si>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</si>
  <si>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</si>
  <si>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</si>
  <si>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</si>
  <si>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</si>
  <si>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</si>
  <si>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</si>
  <si>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</si>
  <si>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</si>
  <si>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</si>
  <si>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</si>
  <si>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</si>
  <si>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</si>
  <si>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</si>
  <si>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</si>
  <si>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</si>
  <si>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</si>
  <si>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</si>
  <si>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</si>
  <si>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</si>
  <si>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</si>
  <si>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</si>
  <si>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</si>
  <si>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</si>
  <si>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</si>
  <si>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</si>
  <si>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</si>
  <si>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</si>
  <si>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</si>
  <si>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</si>
  <si>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</si>
  <si>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</si>
  <si>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</si>
  <si>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</si>
  <si>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</si>
  <si>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</si>
  <si>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</si>
  <si>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</si>
  <si>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</si>
  <si>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</si>
  <si>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</si>
  <si>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</si>
  <si>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</si>
  <si>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</si>
  <si>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</si>
  <si>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</si>
  <si>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</si>
  <si>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</si>
  <si>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</si>
  <si>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</si>
  <si>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</si>
  <si>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</si>
  <si>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</si>
  <si>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</si>
  <si>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</si>
  <si>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</si>
  <si>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</si>
  <si>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</si>
  <si>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</si>
  <si>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</si>
  <si>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</si>
  <si>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</si>
  <si>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</si>
  <si>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</si>
  <si>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</si>
  <si>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</si>
  <si>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</si>
  <si>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</si>
  <si>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</si>
  <si>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</si>
  <si>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</si>
  <si>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</si>
  <si>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</si>
  <si>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</si>
  <si>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</si>
  <si>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</si>
  <si>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</si>
  <si>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</si>
  <si>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</si>
  <si>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</si>
  <si>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</si>
  <si>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</si>
  <si>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</si>
  <si>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</si>
  <si>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</si>
  <si>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</si>
  <si>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</si>
  <si>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</si>
  <si>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</si>
  <si>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</si>
  <si>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</si>
  <si>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</si>
  <si>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</si>
  <si>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</si>
  <si>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</si>
  <si>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</si>
  <si>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</si>
  <si>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</si>
  <si>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</si>
  <si>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</si>
  <si>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</si>
  <si>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</si>
  <si>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</si>
  <si>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</si>
  <si>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</si>
  <si>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</si>
  <si>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</si>
  <si>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</si>
  <si>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</si>
  <si>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</si>
  <si>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</si>
  <si>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</si>
  <si>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</si>
  <si>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</si>
  <si>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</si>
  <si>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</si>
  <si>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</si>
  <si>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</si>
  <si>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</si>
  <si>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</si>
  <si>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</si>
  <si>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</si>
  <si>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</si>
  <si>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</si>
  <si>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</si>
  <si>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</si>
  <si>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</si>
  <si>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</si>
  <si>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</si>
  <si>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</si>
  <si>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</si>
  <si>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</si>
  <si>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</si>
  <si>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</si>
  <si>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</si>
  <si>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</si>
  <si>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</si>
  <si>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</si>
  <si>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</si>
  <si>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</si>
  <si>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</si>
  <si>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</si>
  <si>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</si>
  <si>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</si>
  <si>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</si>
  <si>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</si>
  <si>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</si>
  <si>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</si>
  <si>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</si>
  <si>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</si>
  <si>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</si>
  <si>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</si>
  <si>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</si>
  <si>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</si>
  <si>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</si>
  <si>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</si>
  <si>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</si>
  <si>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</si>
  <si>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</si>
  <si>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</si>
  <si>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</si>
  <si>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</si>
  <si>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</si>
  <si>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</si>
  <si>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</si>
  <si>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</si>
  <si>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</si>
  <si>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</si>
  <si>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</si>
  <si>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</si>
  <si>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</si>
  <si>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</si>
  <si>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</si>
  <si>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</si>
  <si>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</si>
  <si>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</si>
  <si>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</si>
  <si>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</si>
  <si>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</si>
  <si>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</si>
  <si>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</si>
  <si>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</si>
  <si>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</si>
  <si>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</si>
  <si>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</si>
  <si>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</si>
  <si>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</si>
  <si>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</si>
  <si>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</si>
  <si>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</si>
  <si>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</si>
  <si>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</si>
  <si>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</si>
  <si>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</si>
  <si>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</si>
  <si>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</si>
  <si>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</si>
  <si>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</si>
  <si>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</si>
  <si>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</si>
  <si>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</si>
  <si>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</si>
  <si>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</si>
  <si>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</si>
  <si>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</si>
  <si>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</si>
  <si>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</si>
  <si>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</si>
  <si>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</si>
  <si>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</si>
  <si>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</si>
  <si>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</si>
  <si>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</si>
  <si>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</si>
  <si>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</si>
  <si>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</si>
  <si>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</si>
  <si>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</si>
  <si>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</si>
  <si>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</si>
  <si>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</si>
  <si>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</si>
  <si>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</si>
  <si>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</si>
  <si>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</si>
  <si>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</si>
  <si>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</si>
  <si>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</si>
  <si>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</si>
  <si>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</si>
  <si>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</si>
  <si>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</si>
  <si>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</si>
  <si>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</si>
  <si>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</si>
  <si>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</si>
  <si>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</si>
  <si>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</si>
  <si>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</si>
  <si>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</si>
  <si>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</si>
  <si>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</si>
  <si>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</si>
  <si>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</si>
  <si>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</si>
  <si>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</si>
  <si>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</si>
  <si>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</si>
  <si>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</si>
  <si>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</si>
  <si>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</si>
  <si>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</si>
  <si>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</si>
  <si>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</si>
  <si>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</si>
  <si>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</si>
  <si>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</si>
  <si>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</si>
  <si>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</si>
  <si>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</si>
  <si>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</si>
  <si>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</si>
  <si>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</si>
  <si>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</si>
  <si>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</si>
  <si>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</si>
  <si>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</si>
  <si>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</si>
  <si>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</si>
  <si>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</si>
  <si>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</si>
  <si>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</si>
  <si>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</si>
  <si>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</si>
  <si>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</si>
  <si>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</si>
  <si>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</si>
  <si>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</si>
  <si>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</si>
  <si>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</si>
  <si>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</si>
  <si>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</si>
  <si>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</si>
  <si>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</si>
  <si>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</si>
  <si>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</si>
  <si>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</si>
  <si>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</si>
  <si>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</si>
  <si>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</si>
  <si>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</si>
  <si>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</si>
  <si>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</si>
  <si>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</si>
  <si>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</si>
  <si>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</si>
  <si>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</si>
  <si>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</si>
  <si>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</si>
  <si>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</si>
  <si>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</si>
  <si>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</si>
  <si>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</si>
  <si>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</si>
  <si>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</si>
  <si>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</si>
  <si>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</si>
  <si>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</si>
  <si>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</si>
  <si>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</si>
  <si>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</si>
  <si>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</si>
  <si>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</si>
  <si>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</si>
  <si>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</si>
  <si>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</si>
  <si>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</si>
  <si>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</si>
  <si>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</si>
  <si>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</si>
  <si>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</si>
  <si>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</si>
  <si>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</si>
  <si>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</si>
  <si>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</si>
  <si>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</si>
  <si>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</si>
  <si>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</si>
  <si>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</si>
  <si>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</si>
  <si>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</si>
  <si>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</si>
  <si>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</si>
  <si>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</si>
  <si>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</si>
  <si>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</si>
  <si>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</si>
  <si>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</si>
  <si>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</si>
  <si>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</si>
  <si>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</si>
  <si>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</si>
  <si>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</si>
  <si>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</si>
  <si>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</si>
  <si>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</si>
  <si>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</si>
  <si>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</si>
  <si>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</si>
  <si>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</si>
  <si>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</si>
  <si>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</si>
  <si>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</si>
  <si>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</si>
  <si>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</si>
  <si>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</si>
  <si>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</si>
  <si>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</si>
  <si>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</si>
  <si>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</si>
  <si>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</si>
  <si>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</si>
  <si>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</si>
  <si>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</si>
  <si>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</si>
  <si>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</si>
  <si>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</si>
  <si>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</si>
  <si>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</si>
  <si>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</si>
  <si>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</si>
  <si>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</si>
  <si>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</si>
  <si>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</si>
  <si>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</si>
  <si>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</si>
  <si>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</si>
  <si>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</si>
  <si>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</si>
  <si>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</si>
  <si>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</si>
  <si>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</si>
  <si>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</si>
  <si>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</si>
  <si>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</si>
  <si>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</si>
  <si>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</si>
  <si>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</si>
  <si>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</si>
  <si>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</si>
  <si>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</si>
  <si>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</si>
  <si>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</si>
  <si>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</si>
  <si>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</si>
  <si>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</si>
  <si>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</si>
  <si>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</si>
  <si>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</si>
  <si>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</si>
  <si>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</si>
  <si>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</si>
  <si>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</si>
  <si>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</si>
  <si>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</si>
  <si>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</si>
  <si>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</si>
  <si>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</si>
  <si>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</si>
  <si>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</si>
  <si>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</si>
  <si>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</si>
  <si>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</si>
  <si>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</si>
  <si>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</si>
  <si>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</si>
  <si>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</si>
  <si>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</si>
  <si>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</si>
  <si>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</si>
  <si>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</si>
  <si>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</si>
  <si>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</si>
  <si>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</si>
  <si>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</si>
  <si>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</si>
  <si>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</si>
  <si>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</si>
  <si>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</si>
  <si>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</si>
  <si>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</si>
  <si>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</si>
  <si>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</si>
  <si>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</si>
  <si>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</si>
  <si>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</si>
  <si>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</si>
  <si>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</si>
  <si>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</si>
  <si>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</si>
  <si>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</si>
  <si>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</si>
  <si>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</si>
  <si>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</si>
  <si>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</si>
  <si>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</si>
  <si>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</si>
  <si>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</si>
  <si>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</si>
  <si>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</si>
  <si>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</si>
  <si>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</si>
  <si>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</si>
  <si>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</si>
  <si>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</si>
  <si>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</si>
  <si>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</si>
  <si>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</si>
  <si>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</si>
  <si>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</si>
  <si>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</si>
  <si>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</si>
  <si>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</si>
  <si>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</si>
  <si>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</si>
  <si>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</si>
  <si>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</si>
  <si>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</si>
  <si>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</si>
  <si>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</si>
  <si>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</si>
  <si>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</si>
  <si>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</si>
  <si>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</si>
  <si>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</si>
  <si>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</si>
  <si>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</si>
  <si>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</si>
  <si>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</si>
  <si>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</si>
  <si>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</si>
  <si>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</si>
  <si>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</si>
  <si>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</si>
  <si>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</si>
  <si>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</si>
  <si>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</si>
  <si>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</si>
  <si>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</si>
  <si>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</si>
  <si>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</si>
  <si>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</si>
  <si>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</si>
  <si>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</si>
  <si>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</si>
  <si>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</si>
  <si>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</si>
  <si>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</si>
  <si>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</si>
  <si>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</si>
  <si>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</si>
  <si>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</si>
  <si>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</si>
  <si>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</si>
  <si>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</si>
  <si>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</si>
  <si>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</si>
  <si>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</si>
  <si>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</si>
  <si>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</si>
  <si>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</si>
  <si>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</si>
  <si>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</si>
  <si>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</si>
  <si>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</si>
  <si>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</si>
  <si>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</si>
  <si>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</si>
  <si>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</si>
  <si>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</si>
  <si>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</si>
  <si>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</si>
  <si>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</si>
  <si>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</si>
  <si>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</si>
  <si>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</si>
  <si>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</si>
  <si>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</si>
  <si>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</si>
  <si>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</si>
  <si>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</si>
  <si>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</si>
  <si>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</si>
  <si>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</si>
  <si>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</si>
  <si>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</si>
  <si>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</si>
  <si>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</si>
  <si>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</si>
  <si>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</si>
  <si>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</si>
  <si>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</si>
  <si>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</si>
  <si>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</si>
  <si>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</si>
  <si>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</si>
  <si>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</si>
  <si>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</si>
  <si>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</si>
  <si>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</si>
  <si>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</si>
  <si>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</si>
  <si>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</si>
  <si>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</si>
  <si>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</si>
  <si>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</si>
  <si>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</si>
  <si>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</si>
  <si>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</si>
  <si>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</si>
  <si>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</si>
  <si>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</si>
  <si>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</si>
  <si>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</si>
  <si>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</si>
  <si>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</si>
  <si>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</si>
  <si>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</si>
  <si>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</si>
  <si>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</si>
  <si>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</si>
  <si>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</si>
  <si>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</si>
  <si>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</si>
  <si>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</si>
  <si>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</si>
  <si>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</si>
  <si>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</si>
  <si>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</si>
  <si>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</si>
  <si>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</si>
  <si>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</si>
  <si>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</si>
  <si>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</si>
  <si>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</si>
  <si>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</si>
  <si>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</si>
  <si>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</si>
  <si>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</si>
  <si>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</si>
  <si>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</si>
  <si>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</si>
  <si>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</si>
  <si>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</si>
  <si>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</si>
  <si>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</si>
  <si>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</si>
  <si>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</si>
  <si>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</si>
  <si>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</si>
  <si>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</si>
  <si>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</si>
  <si>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</si>
  <si>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</si>
  <si>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</si>
  <si>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</si>
  <si>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</si>
  <si>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</si>
  <si>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</si>
  <si>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</si>
  <si>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</si>
  <si>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</si>
  <si>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</si>
  <si>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</si>
  <si>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</si>
  <si>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</si>
  <si>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</si>
  <si>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</si>
  <si>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</si>
  <si>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</si>
  <si>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</si>
  <si>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</si>
  <si>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</si>
  <si>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</si>
  <si>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</si>
  <si>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</si>
  <si>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</si>
  <si>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</si>
  <si>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</si>
  <si>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</si>
  <si>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</si>
  <si>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</si>
  <si>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</si>
  <si>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</si>
  <si>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</si>
  <si>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</si>
  <si>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</si>
  <si>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</si>
  <si>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</si>
  <si>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</si>
  <si>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</si>
  <si>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</si>
  <si>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</si>
  <si>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</si>
  <si>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</si>
  <si>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</si>
  <si>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</si>
  <si>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</si>
  <si>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</si>
  <si>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</si>
  <si>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</si>
  <si>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</si>
  <si>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</si>
  <si>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</si>
  <si>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</si>
  <si>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</si>
  <si>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</si>
  <si>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</si>
  <si>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</si>
  <si>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</si>
  <si>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</si>
  <si>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</si>
  <si>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</si>
  <si>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</si>
  <si>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</si>
  <si>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</si>
  <si>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</si>
  <si>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</si>
  <si>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</si>
  <si>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</si>
  <si>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</si>
  <si>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</si>
  <si>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</si>
  <si>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</si>
  <si>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</si>
  <si>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</si>
  <si>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</si>
  <si>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</si>
  <si>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</si>
  <si>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</si>
  <si>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</si>
  <si>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</si>
  <si>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</si>
  <si>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</si>
  <si>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</si>
  <si>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</si>
  <si>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</si>
  <si>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</si>
  <si>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</si>
  <si>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</si>
  <si>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</si>
  <si>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</si>
  <si>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</si>
  <si>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</si>
  <si>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</si>
  <si>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</si>
  <si>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</si>
  <si>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</si>
  <si>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</si>
  <si>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</si>
  <si>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</si>
  <si>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</si>
  <si>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</si>
  <si>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</si>
  <si>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</si>
  <si>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</si>
  <si>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</si>
  <si>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</si>
  <si>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</si>
  <si>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</si>
  <si>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</si>
  <si>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</si>
  <si>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</si>
  <si>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</si>
  <si>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</si>
  <si>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</si>
  <si>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</si>
  <si>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</si>
  <si>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</si>
  <si>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</si>
  <si>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</si>
  <si>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</si>
  <si>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</si>
  <si>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</si>
  <si>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</si>
  <si>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</si>
  <si>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</si>
  <si>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</si>
  <si>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</si>
  <si>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</si>
  <si>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</si>
  <si>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</si>
  <si>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</si>
  <si>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</si>
  <si>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</si>
  <si>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</si>
  <si>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</si>
  <si>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</si>
  <si>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</si>
  <si>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</si>
  <si>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</si>
  <si>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</si>
  <si>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</si>
  <si>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</si>
  <si>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</si>
  <si>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</si>
  <si>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</si>
  <si>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</si>
  <si>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</si>
  <si>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</si>
  <si>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</si>
  <si>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</si>
  <si>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</si>
  <si>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</si>
  <si>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</si>
  <si>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</si>
  <si>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</si>
  <si>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</si>
  <si>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</si>
  <si>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</si>
  <si>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</si>
  <si>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</si>
  <si>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</si>
  <si>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</si>
  <si>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</si>
  <si>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</si>
  <si>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</si>
  <si>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</si>
  <si>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</si>
  <si>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</si>
  <si>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</si>
  <si>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</si>
  <si>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</si>
  <si>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</si>
  <si>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</si>
  <si>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</si>
  <si>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</si>
  <si>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</si>
  <si>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</si>
  <si>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</si>
  <si>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</si>
  <si>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</si>
  <si>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</si>
  <si>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</si>
  <si>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</si>
  <si>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</si>
  <si>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</si>
  <si>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</si>
  <si>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</si>
  <si>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</si>
  <si>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</si>
  <si>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</si>
  <si>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</si>
  <si>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</si>
  <si>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</si>
  <si>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</si>
  <si>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</si>
  <si>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</si>
  <si>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</si>
  <si>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</si>
  <si>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</si>
  <si>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</si>
  <si>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</si>
  <si>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</si>
  <si>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</si>
  <si>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</si>
  <si>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</si>
  <si>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</si>
  <si>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</si>
  <si>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</si>
  <si>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</si>
  <si>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</si>
  <si>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</si>
  <si>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</si>
  <si>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</si>
  <si>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</si>
  <si>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</si>
  <si>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</si>
  <si>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</si>
  <si>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</si>
  <si>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</si>
  <si>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</si>
  <si>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</si>
  <si>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</si>
  <si>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</si>
  <si>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</si>
  <si>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</si>
  <si>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</si>
  <si>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</si>
  <si>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</si>
  <si>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</si>
  <si>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</si>
  <si>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</si>
  <si>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</si>
  <si>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</si>
  <si>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</si>
  <si>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</si>
  <si>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</si>
  <si>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</si>
  <si>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</si>
  <si>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</si>
  <si>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</si>
  <si>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</si>
  <si>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</si>
  <si>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</si>
  <si>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</si>
  <si>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</si>
  <si>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</si>
  <si>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</si>
  <si>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</si>
  <si>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</si>
  <si>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</si>
  <si>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</si>
  <si>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</si>
  <si>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</si>
  <si>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</si>
  <si>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</si>
  <si>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</si>
  <si>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</si>
  <si>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</si>
  <si>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</si>
  <si>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</si>
  <si>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</si>
  <si>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</si>
  <si>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</si>
  <si>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</si>
  <si>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</si>
  <si>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</si>
  <si>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</si>
  <si>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</si>
  <si>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</si>
  <si>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</si>
  <si>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</si>
  <si>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</si>
  <si>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</si>
  <si>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</si>
  <si>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</si>
  <si>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</si>
  <si>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</si>
  <si>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</si>
  <si>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</si>
  <si>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</si>
  <si>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</si>
  <si>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</si>
  <si>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</si>
  <si>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</si>
  <si>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</si>
  <si>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</si>
  <si>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</si>
  <si>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</si>
  <si>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</si>
  <si>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</si>
  <si>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</si>
  <si>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</si>
  <si>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</si>
  <si>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</si>
  <si>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</si>
  <si>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</si>
  <si>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</si>
  <si>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</si>
  <si>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</si>
  <si>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</si>
  <si>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</si>
  <si>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</si>
  <si>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</si>
  <si>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</si>
  <si>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</si>
  <si>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</si>
  <si>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</si>
  <si>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</si>
  <si>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</si>
  <si>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</si>
  <si>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</si>
  <si>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</si>
  <si>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</si>
  <si>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</si>
  <si>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</si>
  <si>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</si>
  <si>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</si>
  <si>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</si>
  <si>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</si>
  <si>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</si>
  <si>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</si>
  <si>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</si>
  <si>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</si>
  <si>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</si>
  <si>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</si>
  <si>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</si>
  <si>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</si>
  <si>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</si>
  <si>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</si>
  <si>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</si>
  <si>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</si>
  <si>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</si>
  <si>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</si>
  <si>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</si>
  <si>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</si>
  <si>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</si>
  <si>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</si>
  <si>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</si>
  <si>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</si>
  <si>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</si>
  <si>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</si>
  <si>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</si>
  <si>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</si>
  <si>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</si>
  <si>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</si>
  <si>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</si>
  <si>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</si>
  <si>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</si>
  <si>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</si>
  <si>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</si>
  <si>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</si>
  <si>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</si>
  <si>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</si>
  <si>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</si>
  <si>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</si>
  <si>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</si>
  <si>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</si>
  <si>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</si>
  <si>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</si>
  <si>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</si>
  <si>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</si>
  <si>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</si>
  <si>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</si>
  <si>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</si>
  <si>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</si>
  <si>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</si>
  <si>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</si>
  <si>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</si>
  <si>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</si>
  <si>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</si>
  <si>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</si>
  <si>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</si>
  <si>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</si>
  <si>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</si>
  <si>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</si>
  <si>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</si>
  <si>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</si>
  <si>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</si>
  <si>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</si>
  <si>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</si>
  <si>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</si>
  <si>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</si>
  <si>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</si>
  <si>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</si>
  <si>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</si>
  <si>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</si>
  <si>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</si>
  <si>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</si>
  <si>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</si>
  <si>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</si>
  <si>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</si>
  <si>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</si>
  <si>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</si>
  <si>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</si>
  <si>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</si>
  <si>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</si>
  <si>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</si>
  <si>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</si>
  <si>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</si>
  <si>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</si>
  <si>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</si>
  <si>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</si>
  <si>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</si>
  <si>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</si>
  <si>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</si>
  <si>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</si>
  <si>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</si>
  <si>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</si>
  <si>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</si>
  <si>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</si>
  <si>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</si>
  <si>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</si>
  <si>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</si>
  <si>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</si>
  <si>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</si>
  <si>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</si>
  <si>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</si>
  <si>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</si>
  <si>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</si>
  <si>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</si>
  <si>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</si>
  <si>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</si>
  <si>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</si>
  <si>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</si>
  <si>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</si>
  <si>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</si>
  <si>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</si>
  <si>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</si>
  <si>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</si>
  <si>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</si>
  <si>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</si>
  <si>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</si>
  <si>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</si>
  <si>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</si>
  <si>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</si>
  <si>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</si>
  <si>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</si>
  <si>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</si>
  <si>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</si>
  <si>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</si>
  <si>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</si>
  <si>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</si>
  <si>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</si>
  <si>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</si>
  <si>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</si>
  <si>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</si>
  <si>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</si>
  <si>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</si>
  <si>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</si>
  <si>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</si>
  <si>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</si>
  <si>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</si>
  <si>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</si>
  <si>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</si>
  <si>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</si>
  <si>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</si>
  <si>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</si>
  <si>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</si>
  <si>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</si>
  <si>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</si>
  <si>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</si>
  <si>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</si>
  <si>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</si>
  <si>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</si>
  <si>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</si>
  <si>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</si>
  <si>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</si>
  <si>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</si>
  <si>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</si>
  <si>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</si>
  <si>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</si>
  <si>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</si>
  <si>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</si>
  <si>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</si>
  <si>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</si>
  <si>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</si>
  <si>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</si>
  <si>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</si>
  <si>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</si>
  <si>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</si>
  <si>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</si>
  <si>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</si>
  <si>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</si>
  <si>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</si>
  <si>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</si>
  <si>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</si>
  <si>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</si>
  <si>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</si>
  <si>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</si>
  <si>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</si>
  <si>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</si>
  <si>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</si>
  <si>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</si>
  <si>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</si>
  <si>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</si>
  <si>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</si>
  <si>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</si>
  <si>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</si>
  <si>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</si>
  <si>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</si>
  <si>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</si>
  <si>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</si>
  <si>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</si>
  <si>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</si>
  <si>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</si>
  <si>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</si>
  <si>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</si>
  <si>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</si>
  <si>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</si>
  <si>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</si>
  <si>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</si>
  <si>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</si>
  <si>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</si>
  <si>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</si>
  <si>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</si>
  <si>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</si>
  <si>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</si>
  <si>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</si>
  <si>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</si>
  <si>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</si>
  <si>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</si>
  <si>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</si>
  <si>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</si>
  <si>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</si>
  <si>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</si>
  <si>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</si>
  <si>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</si>
  <si>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</si>
  <si>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</si>
  <si>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</si>
  <si>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</si>
  <si>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</si>
  <si>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</si>
  <si>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</si>
  <si>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</si>
  <si>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</si>
  <si>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</si>
  <si>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</si>
  <si>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</si>
  <si>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</si>
  <si>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</si>
  <si>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</si>
  <si>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</si>
  <si>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</si>
  <si>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</si>
  <si>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</si>
  <si>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</si>
  <si>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</si>
  <si>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</si>
  <si>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</si>
  <si>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</si>
  <si>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</si>
  <si>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</si>
  <si>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</si>
  <si>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</si>
  <si>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</si>
  <si>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</si>
  <si>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</si>
  <si>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</si>
  <si>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</si>
  <si>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</si>
  <si>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</si>
  <si>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</si>
  <si>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</si>
  <si>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</si>
  <si>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</si>
  <si>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</si>
  <si>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</si>
  <si>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</si>
  <si>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</si>
  <si>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</si>
  <si>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</si>
  <si>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</si>
  <si>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</si>
  <si>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</si>
  <si>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</si>
  <si>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</si>
  <si>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</si>
  <si>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</si>
  <si>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</si>
  <si>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</si>
  <si>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</si>
  <si>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</si>
  <si>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</si>
  <si>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</si>
  <si>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</si>
  <si>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</si>
  <si>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</si>
  <si>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</si>
  <si>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</si>
  <si>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</si>
  <si>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</si>
  <si>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</si>
  <si>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</si>
  <si>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</si>
  <si>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</si>
  <si>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</si>
  <si>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</si>
  <si>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</si>
  <si>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</si>
  <si>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</si>
  <si>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</si>
  <si>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</si>
  <si>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</si>
  <si>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</si>
  <si>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</si>
  <si>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</si>
  <si>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</si>
  <si>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</si>
  <si>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</si>
  <si>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</si>
  <si>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</si>
  <si>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</si>
  <si>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</si>
  <si>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</si>
  <si>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</si>
  <si>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</si>
  <si>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</si>
  <si>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</si>
  <si>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</si>
  <si>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</si>
  <si>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</si>
  <si>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</si>
  <si>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</si>
  <si>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</si>
  <si>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</si>
  <si>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</si>
  <si>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</si>
  <si>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</si>
  <si>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</si>
  <si>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</si>
  <si>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</si>
  <si>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</si>
  <si>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</si>
  <si>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</si>
  <si>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</si>
  <si>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</si>
  <si>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</si>
  <si>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</si>
  <si>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</si>
  <si>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</si>
  <si>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</si>
  <si>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</si>
  <si>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</si>
  <si>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</si>
  <si>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</si>
  <si>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</si>
  <si>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</si>
  <si>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</si>
  <si>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</si>
  <si>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</si>
  <si>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</si>
  <si>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</si>
  <si>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</si>
  <si>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</si>
  <si>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</si>
  <si>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</si>
  <si>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</si>
  <si>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</si>
  <si>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</si>
  <si>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</si>
  <si>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</si>
  <si>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</si>
  <si>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</si>
  <si>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</si>
  <si>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</si>
  <si>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</si>
  <si>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</si>
  <si>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</si>
  <si>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</si>
  <si>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</si>
  <si>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</si>
  <si>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</si>
  <si>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</si>
  <si>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</si>
  <si>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</si>
  <si>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</si>
  <si>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</si>
  <si>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</si>
  <si>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</si>
  <si>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</si>
  <si>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</si>
  <si>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</si>
  <si>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</si>
  <si>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</si>
  <si>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</si>
  <si>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</si>
  <si>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</si>
  <si>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</si>
  <si>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</si>
  <si>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</si>
  <si>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</si>
  <si>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</si>
  <si>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</si>
  <si>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</si>
  <si>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</si>
  <si>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</si>
  <si>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</si>
  <si>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</si>
  <si>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</si>
  <si>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</si>
  <si>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</si>
  <si>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</si>
  <si>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</si>
  <si>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</si>
  <si>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</si>
  <si>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</si>
  <si>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</si>
  <si>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</si>
  <si>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</si>
  <si>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</si>
  <si>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</si>
  <si>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</si>
  <si>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</si>
  <si>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</si>
  <si>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</si>
  <si>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</si>
  <si>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</si>
  <si>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</si>
  <si>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</si>
  <si>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</si>
  <si>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</si>
  <si>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</si>
  <si>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</si>
  <si>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</si>
  <si>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</si>
  <si>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</si>
  <si>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</si>
  <si>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</si>
  <si>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</si>
  <si>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</si>
  <si>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</si>
  <si>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</si>
  <si>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</si>
  <si>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</si>
  <si>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</si>
  <si>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</si>
  <si>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</si>
  <si>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</si>
  <si>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</si>
  <si>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</si>
  <si>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</si>
  <si>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</si>
  <si>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</si>
  <si>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</si>
  <si>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</si>
  <si>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</si>
  <si>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</si>
  <si>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</si>
  <si>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</si>
  <si>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</si>
  <si>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</si>
  <si>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</si>
  <si>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</si>
  <si>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</si>
  <si>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</si>
  <si>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</si>
  <si>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</si>
  <si>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</si>
  <si>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</si>
  <si>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</si>
  <si>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</si>
  <si>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</si>
  <si>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</si>
  <si>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</si>
  <si>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</si>
  <si>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</si>
  <si>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</si>
  <si>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</si>
  <si>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</si>
  <si>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</si>
  <si>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</si>
  <si>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</si>
  <si>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</si>
  <si>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</si>
  <si>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</si>
  <si>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</si>
  <si>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</si>
  <si>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</si>
  <si>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</si>
  <si>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</si>
  <si>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</si>
  <si>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</si>
  <si>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</si>
  <si>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</si>
  <si>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</si>
  <si>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</si>
  <si>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</si>
  <si>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</si>
  <si>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</si>
  <si>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</si>
  <si>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</si>
  <si>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</si>
  <si>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</si>
  <si>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</si>
  <si>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</si>
  <si>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</si>
  <si>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</si>
  <si>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</si>
  <si>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</si>
  <si>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</si>
  <si>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</si>
  <si>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</si>
  <si>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</si>
  <si>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</si>
  <si>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</si>
  <si>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</si>
  <si>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</si>
  <si>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</si>
  <si>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</si>
  <si>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</si>
  <si>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</si>
  <si>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</si>
  <si>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</si>
  <si>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</si>
  <si>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</si>
  <si>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</si>
  <si>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</si>
  <si>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</si>
  <si>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</si>
  <si>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</si>
  <si>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</si>
  <si>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</si>
  <si>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</si>
  <si>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</si>
  <si>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</si>
  <si>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</si>
  <si>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</si>
  <si>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</si>
  <si>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</si>
  <si>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</si>
  <si>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</si>
  <si>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</si>
  <si>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</si>
  <si>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</si>
  <si>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</si>
  <si>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</si>
  <si>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</si>
  <si>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</si>
  <si>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</si>
  <si>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</si>
  <si>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</si>
  <si>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</si>
  <si>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</si>
  <si>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</si>
  <si>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</si>
  <si>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</si>
  <si>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</si>
  <si>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</si>
  <si>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</si>
  <si>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</si>
  <si>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</si>
  <si>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</si>
  <si>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</si>
  <si>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</si>
  <si>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</si>
  <si>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</si>
  <si>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</si>
  <si>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</si>
  <si>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</si>
  <si>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</si>
  <si>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</si>
  <si>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</si>
  <si>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</si>
  <si>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</si>
  <si>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</si>
  <si>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</si>
  <si>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</si>
  <si>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</si>
  <si>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</si>
  <si>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</si>
  <si>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</si>
  <si>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</si>
  <si>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</si>
  <si>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</si>
  <si>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</si>
  <si>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</si>
  <si>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</si>
  <si>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</si>
  <si>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</si>
  <si>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</si>
  <si>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</si>
  <si>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</si>
  <si>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</si>
  <si>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</si>
  <si>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</si>
  <si>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</si>
  <si>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</si>
  <si>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</si>
  <si>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</si>
  <si>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</si>
  <si>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</si>
  <si>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</si>
  <si>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</si>
  <si>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</si>
  <si>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</si>
  <si>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</si>
  <si>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</si>
  <si>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</si>
  <si>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</si>
  <si>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</si>
  <si>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</si>
  <si>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</si>
  <si>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</si>
  <si>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</si>
  <si>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</si>
  <si>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</si>
  <si>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</si>
  <si>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</si>
  <si>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</si>
  <si>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</si>
  <si>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</si>
  <si>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</si>
  <si>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</si>
  <si>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</si>
  <si>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</si>
  <si>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</si>
  <si>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</si>
  <si>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</si>
  <si>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</si>
  <si>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</si>
  <si>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</si>
  <si>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</si>
  <si>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</si>
  <si>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</si>
  <si>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</si>
  <si>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</si>
  <si>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</si>
  <si>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</si>
  <si>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</si>
  <si>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</si>
  <si>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</si>
  <si>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</si>
  <si>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</si>
  <si>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</si>
  <si>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</si>
  <si>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</si>
  <si>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</si>
  <si>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</si>
  <si>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</si>
  <si>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</si>
  <si>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</si>
  <si>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</si>
  <si>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</si>
  <si>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</si>
  <si>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</si>
  <si>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</si>
  <si>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</si>
  <si>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</si>
  <si>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</si>
  <si>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</si>
  <si>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</si>
  <si>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</si>
  <si>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</si>
  <si>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</si>
  <si>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</si>
  <si>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</si>
  <si>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</si>
  <si>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</si>
  <si>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</si>
  <si>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</si>
  <si>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</si>
  <si>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</si>
  <si>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</si>
  <si>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</si>
  <si>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</si>
  <si>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</si>
  <si>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</si>
  <si>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</si>
  <si>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</si>
  <si>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</si>
  <si>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</si>
  <si>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</si>
  <si>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</si>
  <si>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</si>
  <si>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</si>
  <si>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</si>
  <si>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</si>
  <si>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</si>
  <si>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</si>
  <si>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</si>
  <si>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</si>
  <si>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</si>
  <si>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</si>
  <si>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</si>
  <si>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</si>
  <si>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</si>
  <si>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</si>
  <si>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</si>
  <si>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</si>
  <si>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</si>
  <si>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</si>
  <si>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</si>
  <si>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</si>
  <si>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</si>
  <si>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</si>
  <si>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</si>
  <si>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</si>
  <si>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</si>
  <si>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</si>
  <si>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</si>
  <si>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</si>
  <si>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</si>
  <si>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</si>
  <si>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</si>
  <si>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</si>
  <si>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</si>
  <si>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</si>
  <si>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</si>
  <si>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</si>
  <si>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</si>
  <si>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</si>
  <si>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</si>
  <si>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</si>
  <si>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</si>
  <si>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</si>
  <si>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</si>
  <si>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</si>
  <si>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</si>
  <si>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</si>
  <si>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</si>
  <si>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</si>
  <si>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</si>
  <si>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</si>
  <si>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</si>
  <si>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</si>
  <si>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</si>
  <si>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</si>
  <si>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</si>
  <si>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</si>
  <si>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</si>
  <si>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</si>
  <si>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</si>
  <si>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</si>
  <si>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</si>
  <si>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</si>
  <si>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</si>
  <si>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</si>
  <si>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</si>
  <si>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</si>
  <si>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</si>
  <si>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</si>
  <si>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</si>
  <si>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</si>
  <si>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</si>
  <si>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</si>
  <si>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</si>
  <si>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</si>
  <si>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</si>
  <si>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</si>
  <si>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</si>
  <si>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</si>
  <si>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</si>
  <si>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</si>
  <si>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</si>
  <si>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</si>
  <si>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</si>
  <si>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</si>
  <si>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</si>
  <si>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</si>
  <si>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</si>
  <si>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</si>
  <si>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</si>
  <si>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</si>
  <si>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</si>
  <si>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</si>
  <si>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</si>
  <si>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</si>
  <si>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</si>
  <si>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</si>
  <si>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</si>
  <si>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</si>
  <si>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</si>
  <si>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</si>
  <si>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</si>
  <si>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</si>
  <si>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</si>
  <si>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</si>
  <si>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</si>
  <si>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</si>
  <si>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</si>
  <si>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</si>
  <si>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</si>
  <si>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</si>
  <si>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</si>
  <si>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</si>
  <si>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</si>
  <si>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</si>
  <si>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</si>
  <si>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</si>
  <si>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</si>
  <si>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</si>
  <si>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</si>
  <si>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</si>
  <si>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</si>
  <si>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</si>
  <si>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</si>
  <si>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</si>
  <si>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</si>
  <si>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</si>
  <si>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</si>
  <si>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</si>
  <si>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</si>
  <si>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</si>
  <si>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</si>
  <si>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</si>
  <si>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</si>
  <si>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</si>
  <si>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</si>
  <si>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</si>
  <si>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</si>
  <si>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</si>
  <si>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</si>
  <si>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</si>
  <si>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</si>
  <si>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</si>
  <si>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</si>
  <si>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</si>
  <si>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</si>
  <si>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</si>
  <si>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</si>
  <si>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</si>
  <si>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</si>
  <si>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</si>
  <si>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</si>
  <si>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</si>
  <si>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</si>
  <si>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</si>
  <si>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</si>
  <si>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</si>
  <si>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</si>
  <si>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</si>
  <si>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</si>
  <si>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</si>
  <si>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</si>
  <si>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</si>
  <si>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</si>
  <si>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</si>
  <si>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</si>
  <si>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</si>
  <si>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</si>
  <si>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</si>
  <si>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</si>
  <si>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</si>
  <si>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</si>
  <si>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</si>
  <si>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</si>
  <si>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</si>
  <si>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</si>
  <si>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</si>
  <si>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</si>
  <si>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</si>
  <si>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</si>
  <si>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</si>
  <si>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</si>
  <si>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</si>
  <si>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</si>
  <si>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</si>
  <si>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</si>
  <si>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</si>
  <si>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</si>
  <si>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</si>
  <si>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</si>
  <si>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</si>
  <si>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</si>
  <si>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</si>
  <si>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</si>
  <si>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</si>
  <si>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</si>
  <si>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</si>
  <si>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</si>
  <si>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</si>
  <si>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</si>
  <si>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</si>
  <si>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</si>
  <si>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</si>
  <si>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</si>
  <si>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</si>
  <si>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</si>
  <si>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</si>
  <si>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</si>
  <si>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</si>
  <si>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</si>
  <si>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</si>
  <si>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</si>
  <si>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</si>
  <si>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</si>
  <si>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</si>
  <si>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</si>
  <si>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</si>
  <si>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</si>
  <si>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</si>
  <si>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</si>
  <si>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</si>
  <si>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</si>
  <si>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</si>
  <si>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</si>
  <si>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</si>
  <si>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</si>
  <si>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</si>
  <si>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</si>
  <si>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</si>
  <si>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</si>
  <si>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</si>
  <si>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</si>
  <si>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</si>
  <si>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</si>
  <si>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</si>
  <si>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</si>
  <si>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</si>
  <si>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</si>
  <si>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</si>
  <si>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</si>
  <si>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</si>
  <si>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</si>
  <si>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</si>
  <si>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</si>
  <si>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</si>
  <si>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</si>
  <si>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</si>
  <si>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</si>
  <si>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</si>
  <si>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</si>
  <si>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</si>
  <si>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</si>
  <si>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</si>
  <si>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</si>
  <si>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</si>
  <si>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</si>
  <si>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</si>
  <si>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</si>
  <si>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</si>
  <si>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</si>
  <si>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</si>
  <si>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</si>
  <si>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</si>
  <si>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</si>
  <si>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</si>
  <si>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</si>
  <si>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</si>
  <si>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</si>
  <si>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</si>
  <si>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</si>
  <si>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</si>
  <si>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</si>
  <si>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</si>
  <si>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</si>
  <si>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</si>
  <si>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</si>
  <si>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</si>
  <si>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</si>
  <si>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</si>
  <si>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</si>
  <si>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</si>
  <si>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</si>
  <si>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</si>
  <si>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</si>
  <si>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</si>
  <si>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</si>
  <si>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</si>
  <si>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</si>
  <si>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</si>
  <si>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</si>
  <si>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</si>
  <si>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</si>
  <si>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</si>
  <si>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</si>
  <si>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</si>
  <si>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</si>
  <si>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</si>
  <si>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</si>
  <si>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</si>
  <si>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</si>
  <si>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</si>
  <si>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</si>
  <si>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</si>
  <si>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</si>
  <si>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</si>
  <si>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</si>
  <si>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</si>
  <si>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</si>
  <si>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</si>
  <si>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</si>
  <si>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</si>
  <si>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</si>
  <si>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</si>
  <si>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</si>
  <si>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</si>
  <si>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</si>
  <si>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</si>
  <si>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</si>
  <si>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</si>
  <si>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</si>
  <si>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</si>
  <si>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</si>
  <si>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</si>
  <si>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</si>
  <si>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</si>
  <si>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</si>
  <si>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</si>
  <si>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</si>
  <si>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</si>
  <si>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</si>
  <si>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</si>
  <si>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</si>
  <si>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</si>
  <si>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</si>
  <si>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</si>
  <si>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</si>
  <si>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</si>
  <si>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</si>
  <si>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</si>
  <si>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</si>
  <si>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</si>
  <si>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</si>
  <si>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</si>
  <si>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</si>
  <si>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</si>
  <si>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</si>
  <si>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</si>
  <si>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</si>
  <si>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</si>
  <si>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</si>
  <si>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</si>
  <si>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</si>
  <si>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</si>
  <si>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</si>
  <si>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</si>
  <si>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</si>
  <si>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</si>
  <si>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</si>
  <si>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</si>
  <si>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</si>
  <si>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</si>
  <si>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</si>
  <si>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</si>
  <si>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</si>
  <si>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</si>
  <si>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</si>
  <si>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</si>
  <si>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</si>
  <si>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</si>
  <si>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</si>
  <si>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</si>
  <si>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</si>
  <si>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</si>
  <si>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</si>
  <si>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</si>
  <si>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</si>
  <si>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</si>
  <si>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</si>
  <si>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</si>
  <si>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</si>
  <si>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</si>
  <si>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</si>
  <si>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</si>
  <si>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</si>
  <si>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</si>
  <si>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</si>
  <si>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</si>
  <si>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</si>
  <si>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</si>
  <si>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</si>
  <si>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</si>
  <si>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</si>
  <si>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</si>
  <si>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</si>
  <si>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</si>
  <si>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</si>
  <si>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</si>
  <si>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</si>
  <si>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</si>
  <si>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</si>
  <si>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</si>
  <si>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</si>
  <si>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</si>
  <si>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</si>
  <si>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</si>
  <si>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</si>
  <si>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</si>
  <si>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</si>
  <si>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</si>
  <si>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</si>
  <si>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</si>
  <si>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</si>
  <si>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</si>
  <si>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</si>
  <si>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</si>
  <si>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</si>
  <si>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</si>
  <si>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</si>
  <si>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</si>
  <si>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</si>
  <si>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</si>
  <si>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</si>
  <si>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</si>
  <si>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</si>
  <si>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</si>
  <si>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</si>
  <si>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</si>
  <si>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</si>
  <si>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</si>
  <si>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</si>
  <si>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</si>
  <si>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</si>
  <si>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</si>
  <si>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</si>
  <si>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</si>
  <si>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</si>
  <si>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</si>
  <si>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</si>
  <si>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</si>
  <si>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</si>
  <si>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</si>
  <si>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</si>
  <si>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</si>
  <si>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</si>
  <si>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</si>
  <si>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</si>
  <si>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</si>
  <si>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</si>
  <si>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</si>
  <si>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</si>
  <si>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</si>
  <si>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</si>
  <si>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</si>
  <si>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</si>
  <si>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</si>
  <si>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</si>
  <si>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</si>
  <si>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</si>
  <si>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</si>
  <si>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</si>
  <si>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</si>
  <si>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</si>
  <si>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</si>
  <si>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</si>
  <si>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</si>
  <si>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</si>
  <si>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</si>
  <si>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</si>
  <si>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</si>
  <si>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</si>
  <si>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</si>
  <si>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</si>
  <si>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</si>
  <si>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</si>
  <si>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</si>
  <si>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</si>
  <si>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</si>
  <si>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</si>
  <si>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</si>
  <si>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</si>
  <si>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</si>
  <si>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</si>
  <si>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</si>
  <si>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</si>
  <si>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</si>
  <si>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</si>
  <si>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</si>
  <si>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</si>
  <si>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</si>
  <si>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</si>
  <si>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</si>
  <si>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</si>
  <si>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</si>
  <si>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</si>
  <si>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</si>
  <si>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</si>
  <si>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</si>
  <si>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</si>
  <si>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</si>
  <si>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</si>
  <si>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</si>
  <si>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</si>
  <si>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</si>
  <si>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</si>
  <si>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</si>
  <si>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</si>
  <si>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</si>
  <si>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</si>
  <si>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</si>
  <si>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</si>
  <si>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</si>
  <si>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</si>
  <si>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</si>
  <si>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</si>
  <si>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</si>
  <si>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</si>
  <si>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</si>
  <si>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</si>
  <si>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</si>
  <si>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</si>
  <si>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</si>
  <si>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</si>
  <si>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</si>
  <si>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</si>
  <si>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</si>
  <si>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</si>
  <si>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</si>
  <si>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</si>
  <si>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</si>
  <si>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</si>
  <si>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</si>
  <si>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</si>
  <si>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</si>
  <si>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</si>
  <si>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</si>
  <si>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</si>
  <si>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</si>
  <si>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</si>
  <si>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</si>
  <si>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</si>
  <si>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</si>
  <si>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</si>
  <si>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</si>
  <si>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</si>
  <si>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</si>
  <si>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</si>
  <si>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</si>
  <si>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</si>
  <si>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</si>
  <si>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</si>
  <si>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</si>
  <si>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</si>
  <si>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</si>
  <si>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</si>
  <si>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</si>
  <si>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</si>
  <si>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</si>
  <si>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</si>
  <si>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</si>
  <si>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</si>
  <si>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</si>
  <si>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</si>
  <si>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</si>
  <si>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</si>
  <si>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</si>
  <si>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</si>
  <si>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</si>
  <si>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</si>
  <si>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</si>
  <si>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</si>
  <si>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</si>
  <si>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</si>
  <si>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</si>
  <si>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</si>
  <si>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</si>
  <si>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</si>
  <si>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</si>
  <si>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</si>
  <si>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</si>
  <si>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</si>
  <si>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</si>
  <si>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</si>
  <si>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</si>
  <si>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</si>
  <si>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</si>
  <si>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</si>
  <si>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</si>
  <si>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</si>
  <si>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</si>
  <si>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</si>
  <si>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</si>
  <si>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</si>
  <si>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</si>
  <si>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</si>
  <si>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</si>
  <si>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</si>
  <si>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</si>
  <si>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</si>
  <si>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</si>
  <si>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</si>
  <si>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</si>
  <si>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</si>
  <si>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</si>
  <si>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</si>
  <si>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</si>
  <si>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</si>
  <si>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</si>
  <si>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</si>
  <si>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</si>
  <si>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</si>
  <si>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</si>
  <si>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</si>
  <si>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</si>
  <si>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</si>
  <si>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</si>
  <si>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</si>
  <si>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</si>
  <si>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</si>
  <si>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</si>
  <si>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</si>
  <si>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</si>
  <si>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</si>
  <si>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</si>
  <si>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</si>
  <si>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</si>
  <si>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</si>
  <si>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</si>
  <si>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</si>
  <si>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</si>
  <si>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</si>
  <si>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</si>
  <si>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</si>
  <si>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</si>
  <si>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</si>
  <si>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</si>
  <si>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</si>
  <si>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</si>
  <si>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</si>
  <si>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</si>
  <si>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</si>
  <si>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</si>
  <si>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</si>
  <si>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</si>
  <si>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</si>
  <si>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</si>
  <si>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</si>
  <si>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</si>
  <si>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</si>
  <si>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</si>
  <si>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</si>
  <si>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</si>
  <si>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</si>
  <si>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</si>
  <si>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</si>
  <si>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</si>
  <si>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</si>
  <si>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</si>
  <si>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</si>
  <si>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</si>
  <si>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</si>
  <si>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</si>
  <si>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</si>
  <si>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</si>
  <si>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</si>
  <si>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</si>
  <si>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</si>
  <si>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</si>
  <si>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</si>
  <si>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</si>
  <si>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</si>
  <si>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</si>
  <si>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</si>
  <si>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</si>
  <si>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</si>
  <si>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</si>
  <si>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</si>
  <si>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</si>
  <si>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</si>
  <si>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</si>
  <si>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</si>
  <si>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</si>
  <si>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</si>
  <si>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</si>
  <si>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</si>
  <si>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</si>
  <si>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</si>
  <si>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</si>
  <si>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</si>
  <si>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</si>
  <si>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</si>
  <si>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</si>
  <si>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</si>
  <si>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</si>
  <si>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</si>
  <si>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</si>
  <si>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</si>
  <si>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</si>
  <si>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</si>
  <si>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</si>
  <si>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</si>
  <si>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</si>
  <si>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</si>
  <si>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</si>
  <si>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</si>
  <si>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</si>
  <si>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</si>
  <si>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</si>
  <si>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</si>
  <si>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</si>
  <si>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</si>
  <si>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</si>
  <si>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</si>
  <si>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</si>
  <si>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</si>
  <si>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</si>
  <si>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</si>
  <si>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</si>
  <si>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</si>
  <si>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</si>
  <si>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</si>
  <si>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</si>
  <si>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</si>
  <si>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</si>
  <si>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</si>
  <si>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</si>
  <si>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</si>
  <si>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</si>
  <si>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</si>
  <si>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</si>
  <si>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</si>
  <si>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</si>
  <si>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</si>
  <si>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</si>
  <si>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</si>
  <si>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</si>
  <si>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</si>
  <si>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</si>
  <si>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</si>
  <si>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</si>
  <si>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</si>
  <si>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</si>
  <si>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</si>
  <si>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</si>
  <si>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</si>
  <si>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</si>
  <si>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</si>
  <si>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</si>
  <si>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</si>
  <si>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</si>
  <si>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</si>
  <si>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</si>
  <si>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</si>
  <si>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</si>
  <si>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</si>
  <si>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</si>
  <si>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</si>
  <si>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</si>
  <si>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</si>
  <si>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</si>
  <si>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</si>
  <si>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</si>
  <si>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</si>
  <si>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</si>
  <si>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</si>
  <si>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</si>
  <si>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</si>
  <si>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</si>
  <si>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</si>
  <si>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</si>
  <si>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</si>
  <si>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</si>
  <si>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</si>
  <si>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</si>
  <si>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</si>
  <si>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</si>
  <si>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</si>
  <si>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</si>
  <si>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</si>
  <si>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</si>
  <si>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</si>
  <si>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</si>
  <si>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</si>
  <si>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</si>
  <si>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</si>
  <si>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</si>
  <si>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</si>
  <si>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</si>
  <si>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</si>
  <si>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</si>
  <si>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</si>
  <si>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</si>
  <si>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</si>
  <si>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</si>
  <si>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</si>
  <si>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</si>
  <si>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</si>
  <si>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</si>
  <si>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</si>
  <si>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</si>
  <si>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</si>
  <si>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</si>
  <si>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</si>
  <si>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</si>
  <si>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</si>
  <si>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</si>
  <si>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</si>
  <si>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</si>
  <si>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</si>
  <si>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</si>
  <si>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</si>
  <si>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</si>
  <si>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</si>
  <si>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</si>
  <si>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</si>
  <si>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</si>
  <si>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</si>
  <si>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</si>
  <si>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</si>
  <si>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</si>
  <si>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</si>
  <si>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</si>
  <si>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</si>
  <si>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</si>
  <si>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</si>
  <si>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</si>
  <si>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</si>
  <si>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</si>
  <si>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</si>
  <si>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</si>
  <si>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</si>
  <si>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</si>
  <si>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</si>
  <si>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</si>
  <si>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</si>
  <si>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</si>
  <si>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</si>
  <si>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</si>
  <si>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</si>
  <si>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</si>
  <si>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</si>
  <si>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</si>
  <si>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</si>
  <si>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</si>
  <si>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</si>
  <si>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</si>
  <si>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</si>
  <si>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</si>
  <si>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</si>
  <si>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</si>
  <si>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</si>
  <si>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</si>
  <si>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</si>
  <si>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</si>
  <si>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</si>
  <si>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</si>
  <si>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</si>
  <si>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</si>
  <si>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</si>
  <si>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</si>
  <si>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</si>
  <si>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</si>
  <si>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</si>
  <si>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</si>
  <si>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</si>
  <si>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</si>
  <si>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</si>
  <si>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</si>
  <si>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</si>
  <si>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</si>
  <si>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</si>
  <si>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</si>
  <si>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</si>
  <si>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</si>
  <si>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</si>
  <si>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</si>
  <si>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</si>
  <si>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</si>
  <si>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</si>
  <si>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</si>
  <si>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</si>
  <si>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</si>
  <si>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</si>
  <si>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</si>
  <si>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</si>
  <si>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</si>
  <si>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</si>
  <si>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</si>
  <si>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</si>
  <si>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</si>
  <si>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</si>
  <si>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</si>
  <si>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</si>
  <si>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</si>
  <si>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</si>
  <si>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</si>
  <si>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</si>
  <si>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</si>
  <si>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</si>
  <si>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</si>
  <si>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</si>
  <si>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</si>
  <si>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</si>
  <si>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</si>
  <si>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</si>
  <si>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</si>
  <si>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</si>
  <si>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</si>
  <si>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</si>
  <si>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</si>
  <si>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</si>
  <si>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</si>
  <si>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</si>
  <si>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</si>
  <si>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</si>
  <si>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</si>
  <si>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</si>
  <si>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</si>
  <si>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</si>
  <si>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</si>
  <si>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</si>
  <si>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</si>
  <si>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</si>
  <si>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</si>
  <si>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</si>
  <si>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</si>
  <si>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</si>
  <si>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</si>
  <si>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</si>
  <si>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</si>
  <si>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</si>
  <si>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</si>
  <si>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</si>
  <si>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</si>
  <si>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</si>
  <si>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</si>
  <si>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</si>
  <si>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</si>
  <si>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</si>
  <si>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</si>
  <si>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</si>
  <si>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</si>
  <si>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</si>
  <si>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</si>
  <si>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</si>
  <si>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</si>
  <si>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</si>
  <si>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</si>
  <si>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</si>
  <si>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</si>
  <si>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</si>
  <si>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</si>
  <si>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</si>
  <si>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</si>
  <si>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</si>
  <si>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</si>
  <si>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</si>
  <si>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</si>
  <si>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</si>
  <si>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</si>
  <si>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</si>
  <si>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</si>
  <si>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</si>
  <si>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</si>
  <si>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</si>
  <si>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</si>
  <si>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</si>
  <si>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</si>
  <si>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</si>
  <si>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</si>
  <si>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</si>
  <si>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</si>
  <si>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</si>
  <si>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</si>
  <si>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</si>
  <si>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</si>
  <si>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</si>
  <si>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</si>
  <si>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</si>
  <si>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</si>
  <si>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</si>
  <si>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</si>
  <si>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</si>
  <si>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</si>
  <si>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</si>
  <si>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</si>
  <si>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</si>
  <si>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</si>
  <si>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</si>
  <si>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</si>
  <si>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</si>
  <si>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</si>
  <si>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</si>
  <si>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</si>
  <si>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</si>
  <si>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</si>
  <si>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</si>
  <si>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</si>
  <si>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</si>
  <si>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</si>
  <si>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</si>
  <si>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</si>
  <si>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</si>
  <si>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</si>
  <si>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</si>
  <si>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</si>
  <si>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</si>
  <si>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</si>
  <si>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</si>
  <si>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</si>
  <si>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</si>
  <si>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</si>
  <si>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</si>
  <si>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</si>
  <si>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</si>
  <si>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</si>
  <si>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</si>
  <si>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</si>
  <si>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</si>
  <si>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</si>
  <si>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</si>
  <si>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</si>
  <si>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</si>
  <si>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</si>
  <si>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</si>
  <si>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</si>
  <si>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</si>
  <si>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</si>
  <si>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</si>
  <si>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</si>
  <si>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</si>
  <si>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</si>
  <si>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</si>
  <si>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</si>
  <si>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</si>
  <si>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</si>
  <si>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</si>
  <si>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</si>
  <si>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</si>
  <si>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</si>
  <si>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</si>
  <si>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</si>
  <si>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</si>
  <si>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</si>
  <si>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</si>
  <si>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</si>
  <si>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</si>
  <si>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</si>
  <si>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</si>
  <si>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</si>
  <si>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</si>
  <si>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</si>
  <si>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</si>
  <si>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</si>
  <si>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</si>
  <si>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</si>
  <si>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</si>
  <si>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</si>
  <si>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</si>
  <si>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</si>
  <si>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</si>
  <si>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</si>
  <si>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</si>
  <si>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</si>
  <si>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</si>
  <si>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</si>
  <si>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</si>
  <si>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</si>
  <si>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</si>
  <si>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</si>
  <si>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</si>
  <si>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</si>
  <si>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</si>
  <si>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</si>
  <si>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</si>
  <si>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</si>
  <si>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</si>
  <si>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</si>
  <si>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</si>
  <si>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</si>
  <si>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</si>
  <si>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</si>
  <si>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</si>
  <si>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</si>
  <si>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</si>
  <si>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</si>
  <si>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</si>
  <si>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</si>
  <si>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</si>
  <si>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</si>
  <si>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</si>
  <si>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</si>
  <si>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</si>
  <si>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</si>
  <si>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</si>
  <si>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</si>
  <si>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</si>
  <si>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</si>
  <si>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</si>
  <si>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</si>
  <si>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</si>
  <si>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</si>
  <si>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</si>
  <si>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</si>
  <si>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</si>
  <si>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</si>
  <si>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</si>
  <si>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</si>
  <si>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</si>
  <si>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</si>
  <si>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</si>
  <si>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</si>
  <si>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</si>
  <si>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</si>
  <si>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</si>
  <si>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</si>
  <si>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</si>
  <si>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</si>
  <si>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</si>
  <si>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</si>
  <si>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</si>
  <si>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</si>
  <si>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</si>
  <si>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</si>
  <si>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</si>
  <si>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</si>
  <si>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</si>
  <si>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</si>
  <si>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</si>
  <si>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</si>
  <si>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</si>
  <si>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</si>
  <si>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</si>
  <si>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</si>
  <si>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</si>
  <si>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</si>
  <si>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</si>
  <si>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</si>
  <si>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</si>
  <si>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</si>
  <si>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</si>
  <si>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</si>
  <si>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</si>
  <si>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</si>
  <si>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</si>
  <si>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</si>
  <si>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</si>
  <si>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</si>
  <si>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</si>
  <si>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</si>
  <si>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</si>
  <si>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</si>
  <si>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</si>
  <si>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</si>
  <si>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</si>
  <si>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</si>
  <si>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</si>
  <si>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</si>
  <si>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</si>
  <si>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</si>
  <si>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</si>
  <si>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</si>
  <si>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</si>
  <si>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</si>
  <si>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</si>
  <si>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</si>
  <si>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</si>
  <si>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</si>
  <si>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</si>
  <si>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</si>
  <si>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</si>
  <si>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</si>
  <si>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</si>
  <si>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</si>
  <si>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</si>
  <si>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</si>
  <si>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</si>
  <si>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</si>
  <si>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</si>
  <si>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</si>
  <si>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</si>
  <si>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</si>
  <si>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</si>
  <si>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</si>
  <si>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</si>
  <si>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</si>
  <si>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</si>
  <si>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</si>
  <si>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</si>
  <si>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</si>
  <si>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</si>
  <si>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</si>
  <si>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</si>
  <si>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</si>
  <si>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</si>
  <si>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</si>
  <si>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</si>
  <si>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</si>
  <si>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</si>
  <si>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</si>
  <si>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</si>
  <si>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</si>
  <si>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</si>
  <si>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</si>
  <si>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</si>
  <si>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</si>
  <si>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</si>
  <si>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</si>
  <si>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</si>
  <si>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</si>
  <si>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</si>
  <si>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</si>
  <si>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</si>
  <si>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</si>
  <si>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</si>
  <si>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</si>
  <si>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</si>
  <si>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</si>
  <si>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</si>
  <si>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</si>
  <si>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</si>
  <si>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</si>
  <si>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</si>
  <si>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</si>
  <si>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</si>
  <si>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</si>
  <si>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</si>
  <si>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</si>
  <si>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</si>
  <si>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</si>
  <si>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</si>
  <si>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</si>
  <si>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</si>
  <si>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</si>
  <si>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</si>
  <si>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</si>
  <si>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</si>
  <si>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</si>
  <si>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</si>
  <si>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</si>
  <si>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</si>
  <si>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</si>
  <si>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</si>
  <si>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</si>
  <si>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</si>
  <si>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</si>
  <si>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</si>
  <si>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</si>
  <si>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</si>
  <si>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</si>
  <si>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</si>
  <si>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</si>
  <si>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</si>
  <si>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</si>
  <si>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</si>
  <si>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</si>
  <si>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</si>
  <si>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</si>
  <si>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</si>
  <si>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</si>
  <si>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</si>
  <si>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</si>
  <si>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</si>
  <si>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</si>
  <si>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</si>
  <si>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</si>
  <si>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</si>
  <si>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</si>
  <si>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</si>
  <si>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</si>
  <si>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</si>
  <si>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</si>
  <si>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</si>
  <si>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</si>
  <si>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</si>
  <si>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</si>
  <si>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</si>
  <si>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</si>
  <si>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</si>
  <si>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</si>
  <si>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</si>
  <si>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</si>
  <si>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</si>
  <si>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</si>
  <si>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</si>
  <si>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</si>
  <si>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</si>
  <si>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</si>
  <si>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</si>
  <si>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</si>
  <si>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</si>
  <si>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</si>
  <si>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</si>
  <si>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</si>
  <si>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</si>
  <si>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</si>
  <si>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</si>
  <si>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</si>
  <si>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</si>
  <si>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</si>
  <si>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</si>
  <si>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</si>
  <si>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</si>
  <si>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</si>
  <si>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</si>
  <si>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</si>
  <si>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</si>
  <si>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</si>
  <si>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</si>
  <si>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</si>
  <si>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</si>
  <si>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</si>
  <si>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</si>
  <si>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</si>
  <si>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</si>
  <si>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</si>
  <si>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</si>
  <si>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</si>
  <si>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</si>
  <si>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</si>
  <si>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</si>
  <si>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</si>
  <si>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</si>
  <si>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</si>
  <si>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</si>
  <si>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</si>
  <si>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</si>
  <si>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</si>
  <si>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</si>
  <si>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</si>
  <si>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</si>
  <si>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</si>
  <si>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</si>
  <si>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</si>
  <si>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</si>
  <si>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</si>
  <si>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</si>
  <si>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</si>
  <si>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</si>
  <si>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</si>
  <si>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</si>
  <si>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</si>
  <si>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</si>
  <si>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</si>
  <si>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</si>
  <si>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</si>
  <si>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</si>
  <si>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</si>
  <si>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</si>
  <si>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</si>
  <si>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</si>
  <si>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</si>
  <si>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</si>
  <si>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</si>
  <si>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</si>
  <si>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</si>
  <si>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</si>
  <si>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</si>
  <si>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</si>
  <si>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</si>
  <si>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</si>
  <si>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</si>
  <si>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</si>
  <si>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</si>
  <si>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</si>
  <si>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</si>
  <si>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</si>
  <si>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</si>
  <si>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</si>
  <si>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</si>
  <si>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</si>
  <si>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</si>
  <si>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</si>
  <si>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</si>
  <si>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</si>
  <si>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</si>
  <si>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</si>
  <si>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</si>
  <si>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</si>
  <si>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</si>
  <si>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</si>
  <si>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</si>
  <si>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</si>
  <si>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</si>
  <si>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</si>
  <si>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</si>
  <si>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</si>
  <si>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</si>
  <si>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</si>
  <si>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</si>
  <si>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</si>
  <si>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</si>
  <si>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</si>
  <si>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</si>
  <si>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</si>
  <si>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</si>
  <si>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</si>
  <si>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</si>
  <si>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</si>
  <si>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</si>
  <si>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</si>
  <si>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</si>
  <si>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</si>
  <si>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</si>
  <si>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</si>
  <si>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</si>
  <si>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</si>
  <si>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</si>
  <si>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</si>
  <si>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</si>
  <si>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</si>
  <si>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</si>
  <si>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</si>
  <si>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</si>
  <si>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</si>
  <si>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</si>
  <si>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</si>
  <si>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</si>
  <si>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</si>
  <si>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</si>
  <si>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</si>
  <si>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</si>
  <si>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</si>
  <si>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</si>
  <si>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</si>
  <si>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</si>
  <si>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</si>
  <si>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</si>
  <si>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</si>
  <si>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</si>
  <si>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</si>
  <si>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</si>
  <si>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</si>
  <si>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</si>
  <si>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</si>
  <si>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</si>
  <si>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</si>
  <si>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</si>
  <si>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</si>
  <si>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</si>
  <si>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</si>
  <si>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</si>
  <si>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</si>
  <si>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</si>
  <si>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</si>
  <si>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</si>
  <si>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</si>
  <si>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</si>
  <si>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</si>
  <si>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</si>
  <si>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</si>
  <si>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</si>
  <si>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</si>
  <si>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</si>
  <si>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</si>
  <si>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</si>
  <si>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</si>
  <si>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</si>
  <si>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</si>
  <si>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</si>
  <si>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</si>
  <si>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</si>
  <si>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</si>
  <si>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</si>
  <si>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</si>
  <si>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</si>
  <si>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</si>
  <si>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</si>
  <si>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</si>
  <si>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</si>
  <si>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</si>
  <si>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</si>
  <si>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</si>
  <si>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</si>
  <si>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</si>
  <si>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</si>
  <si>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</si>
  <si>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</si>
  <si>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</si>
  <si>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</si>
  <si>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</si>
  <si>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</si>
  <si>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</si>
  <si>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</si>
  <si>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</si>
  <si>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</si>
  <si>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</si>
  <si>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</si>
  <si>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</si>
  <si>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</si>
  <si>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</si>
  <si>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</si>
  <si>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</si>
  <si>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</si>
  <si>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</si>
  <si>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</si>
  <si>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</si>
  <si>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</si>
  <si>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</si>
  <si>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</si>
  <si>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</si>
  <si>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</si>
  <si>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</si>
  <si>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</si>
  <si>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</si>
  <si>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</si>
  <si>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</si>
  <si>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</si>
  <si>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</si>
  <si>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</si>
  <si>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</si>
  <si>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</si>
  <si>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</si>
  <si>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</si>
  <si>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</si>
  <si>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</si>
  <si>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</si>
  <si>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</si>
  <si>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</si>
  <si>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</si>
  <si>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</si>
  <si>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</si>
  <si>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</si>
  <si>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</si>
  <si>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</si>
  <si>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</si>
  <si>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</si>
  <si>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</si>
  <si>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</si>
  <si>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</si>
  <si>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</si>
  <si>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</si>
  <si>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</si>
  <si>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</si>
  <si>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</si>
  <si>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</si>
  <si>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</si>
  <si>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</si>
  <si>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</si>
  <si>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</si>
  <si>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</si>
  <si>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</si>
  <si>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</si>
  <si>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</si>
  <si>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</si>
  <si>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</si>
  <si>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</si>
  <si>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</si>
  <si>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</si>
  <si>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</si>
  <si>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</si>
  <si>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</si>
  <si>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</si>
  <si>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</si>
  <si>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</si>
  <si>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</si>
  <si>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</si>
  <si>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</si>
  <si>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</si>
  <si>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</si>
  <si>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</si>
  <si>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</si>
  <si>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</si>
  <si>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</si>
  <si>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</si>
  <si>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</si>
  <si>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</si>
  <si>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</si>
  <si>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</si>
  <si>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</si>
  <si>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</si>
  <si>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</si>
  <si>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</si>
  <si>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</si>
  <si>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</si>
  <si>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</si>
  <si>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</si>
  <si>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</si>
  <si>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</si>
  <si>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</si>
  <si>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</si>
  <si>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</si>
  <si>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</si>
  <si>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</si>
  <si>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</si>
  <si>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</si>
  <si>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</si>
  <si>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</si>
  <si>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</si>
  <si>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</si>
  <si>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</si>
  <si>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</si>
  <si>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</si>
  <si>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</si>
  <si>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</si>
  <si>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</si>
  <si>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</si>
  <si>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</si>
  <si>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</si>
  <si>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</si>
  <si>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</si>
  <si>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</si>
  <si>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</si>
  <si>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</si>
  <si>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</si>
  <si>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</si>
  <si>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</si>
  <si>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</si>
  <si>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</si>
  <si>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</si>
  <si>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</si>
  <si>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</si>
  <si>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</si>
  <si>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</si>
  <si>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</si>
  <si>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</si>
  <si>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</si>
  <si>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</si>
  <si>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</si>
  <si>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</si>
  <si>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</si>
  <si>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</si>
  <si>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</si>
  <si>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</si>
  <si>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</si>
  <si>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</si>
  <si>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</si>
  <si>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</si>
  <si>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</si>
  <si>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</si>
  <si>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</si>
  <si>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</si>
  <si>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</si>
  <si>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</si>
  <si>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</si>
  <si>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</si>
  <si>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</si>
  <si>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</si>
  <si>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</si>
  <si>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</si>
  <si>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</si>
  <si>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</si>
  <si>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</si>
  <si>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</si>
  <si>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</si>
  <si>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</si>
  <si>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</si>
  <si>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</si>
  <si>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</si>
  <si>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</si>
  <si>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</si>
  <si>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</si>
  <si>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</si>
  <si>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</si>
  <si>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</si>
  <si>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</si>
  <si>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</si>
  <si>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</si>
  <si>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</si>
  <si>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</si>
  <si>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</si>
  <si>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</si>
  <si>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</si>
  <si>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</si>
  <si>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</si>
  <si>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</si>
  <si>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</si>
  <si>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</si>
  <si>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</si>
  <si>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</si>
  <si>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</si>
  <si>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</si>
  <si>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</si>
  <si>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</si>
  <si>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</si>
  <si>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</si>
  <si>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</si>
  <si>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</si>
  <si>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</si>
  <si>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</si>
  <si>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</si>
  <si>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</si>
  <si>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</si>
  <si>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</si>
  <si>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</si>
  <si>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</si>
  <si>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</si>
  <si>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</si>
  <si>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</si>
  <si>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</si>
  <si>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</si>
  <si>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</si>
  <si>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</si>
  <si>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</si>
  <si>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</si>
  <si>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</si>
  <si>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</si>
  <si>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</si>
  <si>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</si>
  <si>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</si>
  <si>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</si>
  <si>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</si>
  <si>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</si>
  <si>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</si>
  <si>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</si>
  <si>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</si>
  <si>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</si>
  <si>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</si>
  <si>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</si>
  <si>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</si>
  <si>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</si>
  <si>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</si>
  <si>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</si>
  <si>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</si>
  <si>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</si>
  <si>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</si>
  <si>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</si>
  <si>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</si>
  <si>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</si>
  <si>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</si>
  <si>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</si>
  <si>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</si>
  <si>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</si>
  <si>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</si>
  <si>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</si>
  <si>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</si>
  <si>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</si>
  <si>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</si>
  <si>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</si>
  <si>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</si>
  <si>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</si>
  <si>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</si>
  <si>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</si>
  <si>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</si>
  <si>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</si>
  <si>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</si>
  <si>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</si>
  <si>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</si>
  <si>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</si>
  <si>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</si>
  <si>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</si>
  <si>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</si>
  <si>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</si>
  <si>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</si>
  <si>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</si>
  <si>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</si>
  <si>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</si>
  <si>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</si>
  <si>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</si>
  <si>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</si>
  <si>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</si>
  <si>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</si>
  <si>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</si>
  <si>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</si>
  <si>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</si>
  <si>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</si>
  <si>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</si>
  <si>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</si>
  <si>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</si>
  <si>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</si>
  <si>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</si>
  <si>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</si>
  <si>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</si>
  <si>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</si>
  <si>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</si>
  <si>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</si>
  <si>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</si>
  <si>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</si>
  <si>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</si>
  <si>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</si>
  <si>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</si>
  <si>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</si>
  <si>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</si>
  <si>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</si>
  <si>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</si>
  <si>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</si>
  <si>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</si>
  <si>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</si>
  <si>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</si>
  <si>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</si>
  <si>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</si>
  <si>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</si>
  <si>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</si>
  <si>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</si>
  <si>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</si>
  <si>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</si>
  <si>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</si>
  <si>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</si>
  <si>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</si>
  <si>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</si>
  <si>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</si>
  <si>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</si>
  <si>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</si>
  <si>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</si>
  <si>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</si>
  <si>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</si>
  <si>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</si>
  <si>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</si>
  <si>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</si>
  <si>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</si>
  <si>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</si>
  <si>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</si>
  <si>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</si>
  <si>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</si>
  <si>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</si>
  <si>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</si>
  <si>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</si>
  <si>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</si>
  <si>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</si>
  <si>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</si>
  <si>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</si>
  <si>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</si>
  <si>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</si>
  <si>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</si>
  <si>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</si>
  <si>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</si>
  <si>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</si>
  <si>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</si>
  <si>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</si>
  <si>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</si>
  <si>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</si>
  <si>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</si>
  <si>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</si>
  <si>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</si>
  <si>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</si>
  <si>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</si>
  <si>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</si>
  <si>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</si>
  <si>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</si>
  <si>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</si>
  <si>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</si>
  <si>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</si>
  <si>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</si>
  <si>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</si>
  <si>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</si>
  <si>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</si>
  <si>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</si>
  <si>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</si>
  <si>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</si>
  <si>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</si>
  <si>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</si>
  <si>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</si>
  <si>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</si>
  <si>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</si>
  <si>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</si>
  <si>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</si>
  <si>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</si>
  <si>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</si>
  <si>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</si>
  <si>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</si>
  <si>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</si>
  <si>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</si>
  <si>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</si>
  <si>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</si>
  <si>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</si>
  <si>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</si>
  <si>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</si>
  <si>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</si>
  <si>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</si>
  <si>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</si>
  <si>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</si>
  <si>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</si>
  <si>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</si>
  <si>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</si>
  <si>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</si>
  <si>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</si>
  <si>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</si>
  <si>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</si>
  <si>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</si>
  <si>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</si>
  <si>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</si>
  <si>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</si>
  <si>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</si>
  <si>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</si>
  <si>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</si>
  <si>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</si>
  <si>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</si>
  <si>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</si>
  <si>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</si>
  <si>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</si>
  <si>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</si>
  <si>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</si>
  <si>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</si>
  <si>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</si>
  <si>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</si>
  <si>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</si>
  <si>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</si>
  <si>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</si>
  <si>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</si>
  <si>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</si>
  <si>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</si>
  <si>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</si>
  <si>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</si>
  <si>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</si>
  <si>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</si>
  <si>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</si>
  <si>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</si>
  <si>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</si>
  <si>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</si>
  <si>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</si>
  <si>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</si>
  <si>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</si>
  <si>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</si>
  <si>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</si>
  <si>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</si>
  <si>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</si>
  <si>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</si>
  <si>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</si>
  <si>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</si>
  <si>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</si>
  <si>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</si>
  <si>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</si>
  <si>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</si>
  <si>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</si>
  <si>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</si>
  <si>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</si>
  <si>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</si>
  <si>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</si>
  <si>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</si>
  <si>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</si>
  <si>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</si>
  <si>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</si>
  <si>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</si>
  <si>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</si>
  <si>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</si>
  <si>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</si>
  <si>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</si>
  <si>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</si>
  <si>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</si>
  <si>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</si>
  <si>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</si>
  <si>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</si>
  <si>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</si>
  <si>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</si>
  <si>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</si>
  <si>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</si>
  <si>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</si>
  <si>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</si>
  <si>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</si>
  <si>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</si>
  <si>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</si>
  <si>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</si>
  <si>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</si>
  <si>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</si>
  <si>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</si>
  <si>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</si>
  <si>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</si>
  <si>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</si>
  <si>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</si>
  <si>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</si>
  <si>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</si>
  <si>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</si>
  <si>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</si>
  <si>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</si>
  <si>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</si>
  <si>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</si>
  <si>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</si>
  <si>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</si>
  <si>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</si>
  <si>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</si>
  <si>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</si>
  <si>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</si>
  <si>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</si>
  <si>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</si>
  <si>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</si>
  <si>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</si>
  <si>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</si>
  <si>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</si>
  <si>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</si>
  <si>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</si>
  <si>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</si>
  <si>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</si>
  <si>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</si>
  <si>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</si>
  <si>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</si>
  <si>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</si>
  <si>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</si>
  <si>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</si>
  <si>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</si>
  <si>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</si>
  <si>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</si>
  <si>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</si>
  <si>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</si>
  <si>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</si>
  <si>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</si>
  <si>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</si>
  <si>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</si>
  <si>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</si>
  <si>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</si>
  <si>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</si>
  <si>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</si>
  <si>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</si>
  <si>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</si>
  <si>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</si>
  <si>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</si>
  <si>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</si>
  <si>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</si>
  <si>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</si>
  <si>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</si>
  <si>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</si>
  <si>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</si>
  <si>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</si>
  <si>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</si>
  <si>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</si>
  <si>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</si>
  <si>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</si>
  <si>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</si>
  <si>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</si>
  <si>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</si>
  <si>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</si>
  <si>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</si>
  <si>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</si>
  <si>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</si>
  <si>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</si>
  <si>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</si>
  <si>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</si>
  <si>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</si>
  <si>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</si>
  <si>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</si>
  <si>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</si>
  <si>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</si>
  <si>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</si>
  <si>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</si>
  <si>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</si>
  <si>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</si>
  <si>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</si>
  <si>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</si>
  <si>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</si>
  <si>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</si>
  <si>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</si>
  <si>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</si>
  <si>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</si>
  <si>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</si>
  <si>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</si>
  <si>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</si>
  <si>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</si>
  <si>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</si>
  <si>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</si>
  <si>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</si>
  <si>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</si>
  <si>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</si>
  <si>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</si>
  <si>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</si>
  <si>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</si>
  <si>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</si>
  <si>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</si>
  <si>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</si>
  <si>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</si>
  <si>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</si>
  <si>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</si>
  <si>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</si>
  <si>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</si>
  <si>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</si>
  <si>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</si>
  <si>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</si>
  <si>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</si>
  <si>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</si>
  <si>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</si>
  <si>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</si>
  <si>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</si>
  <si>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</si>
  <si>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</si>
  <si>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</si>
  <si>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</si>
  <si>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</si>
  <si>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</si>
  <si>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</si>
  <si>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</si>
  <si>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</si>
  <si>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</si>
  <si>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</si>
  <si>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</si>
  <si>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</si>
  <si>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</si>
  <si>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</si>
  <si>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</si>
  <si>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</si>
  <si>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</si>
  <si>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</si>
  <si>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</si>
  <si>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</si>
  <si>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</si>
  <si>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</si>
  <si>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</si>
  <si>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</si>
  <si>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</si>
  <si>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</si>
  <si>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</si>
  <si>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</si>
  <si>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</si>
  <si>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</si>
  <si>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</si>
  <si>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</si>
  <si>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</si>
  <si>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</si>
  <si>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</si>
  <si>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</si>
  <si>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</si>
  <si>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</si>
  <si>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</si>
  <si>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</si>
  <si>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</si>
  <si>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</si>
  <si>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</si>
  <si>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</si>
  <si>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</si>
  <si>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</si>
  <si>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</si>
  <si>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</si>
  <si>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</si>
  <si>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</si>
  <si>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</si>
  <si>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</si>
  <si>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</si>
  <si>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</si>
  <si>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</si>
  <si>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</si>
  <si>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</si>
  <si>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</si>
  <si>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</si>
  <si>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</si>
  <si>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</si>
  <si>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</si>
  <si>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</si>
  <si>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</si>
  <si>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</si>
  <si>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</si>
  <si>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</si>
  <si>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</si>
  <si>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</si>
  <si>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</si>
  <si>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</si>
  <si>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</si>
  <si>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</si>
  <si>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</si>
  <si>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</si>
  <si>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</si>
  <si>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</si>
  <si>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</si>
  <si>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</si>
  <si>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</si>
  <si>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</si>
  <si>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</si>
  <si>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</si>
  <si>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</si>
  <si>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</si>
  <si>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</si>
  <si>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</si>
  <si>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</si>
  <si>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</si>
  <si>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</si>
  <si>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</si>
  <si>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</si>
  <si>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</si>
  <si>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</si>
  <si>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</si>
  <si>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</si>
  <si>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</si>
  <si>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</si>
  <si>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</si>
  <si>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</si>
  <si>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</si>
  <si>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</si>
  <si>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</si>
  <si>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</si>
  <si>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</si>
  <si>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</si>
  <si>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</si>
  <si>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</si>
  <si>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</si>
  <si>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</si>
  <si>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</si>
  <si>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</si>
  <si>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</si>
  <si>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</si>
  <si>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</si>
  <si>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</si>
  <si>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</si>
  <si>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</si>
  <si>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</si>
  <si>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</si>
  <si>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</si>
  <si>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</si>
  <si>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</si>
  <si>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</si>
  <si>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</si>
  <si>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</si>
  <si>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</si>
  <si>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</si>
  <si>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</si>
  <si>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</si>
  <si>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</si>
  <si>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</si>
  <si>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</si>
  <si>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</si>
  <si>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</si>
  <si>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</si>
  <si>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</si>
  <si>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</si>
  <si>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</si>
  <si>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</si>
  <si>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</si>
  <si>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</si>
  <si>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</si>
  <si>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</si>
  <si>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</si>
  <si>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</si>
  <si>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</si>
  <si>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</si>
  <si>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</si>
  <si>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</si>
  <si>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</si>
  <si>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</si>
  <si>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</si>
  <si>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</si>
  <si>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</si>
  <si>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</si>
  <si>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</si>
  <si>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</si>
  <si>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</si>
  <si>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</si>
  <si>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</si>
  <si>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</si>
  <si>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</si>
  <si>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</si>
  <si>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</si>
  <si>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</si>
  <si>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</si>
  <si>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</si>
  <si>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</si>
  <si>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</si>
  <si>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</si>
  <si>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</si>
  <si>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</si>
  <si>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</si>
  <si>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</si>
  <si>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</si>
  <si>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</si>
  <si>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</si>
  <si>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</si>
  <si>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</si>
  <si>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</si>
  <si>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</si>
  <si>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</si>
  <si>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</si>
  <si>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</si>
  <si>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</si>
  <si>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</si>
  <si>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</si>
  <si>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</si>
  <si>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</si>
  <si>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</si>
  <si>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</si>
  <si>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</si>
  <si>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</si>
  <si>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</si>
  <si>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</si>
  <si>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</si>
  <si>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</si>
  <si>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</si>
  <si>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</si>
  <si>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</si>
  <si>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</si>
  <si>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</si>
  <si>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</si>
  <si>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</si>
  <si>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</si>
  <si>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</si>
  <si>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</si>
  <si>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</si>
  <si>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</si>
  <si>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</si>
  <si>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</si>
  <si>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</si>
  <si>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</si>
  <si>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</si>
  <si>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</si>
  <si>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</si>
  <si>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</si>
  <si>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</si>
  <si>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</si>
  <si>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</si>
  <si>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</si>
  <si>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</si>
  <si>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</si>
  <si>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</si>
  <si>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</si>
  <si>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</si>
  <si>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</si>
  <si>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</si>
  <si>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</si>
  <si>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</si>
  <si>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</si>
  <si>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</si>
  <si>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</si>
  <si>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</si>
  <si>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</si>
  <si>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</si>
  <si>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</si>
  <si>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</si>
  <si>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</si>
  <si>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</si>
  <si>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</si>
  <si>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</si>
  <si>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</si>
  <si>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</si>
  <si>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</si>
  <si>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</si>
  <si>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</si>
  <si>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</si>
  <si>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</si>
  <si>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</si>
  <si>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</si>
  <si>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</si>
  <si>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</si>
  <si>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</si>
  <si>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</si>
  <si>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</si>
  <si>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</si>
  <si>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</si>
  <si>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</si>
  <si>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</si>
  <si>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</si>
  <si>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</si>
  <si>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</si>
  <si>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</si>
  <si>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</si>
  <si>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</si>
  <si>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</si>
  <si>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</si>
  <si>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</si>
  <si>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</si>
  <si>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</si>
  <si>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</si>
  <si>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</si>
  <si>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</si>
  <si>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</si>
  <si>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</si>
  <si>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</si>
  <si>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</si>
  <si>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</si>
  <si>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</si>
  <si>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</si>
  <si>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</si>
  <si>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</si>
  <si>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</si>
  <si>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</si>
  <si>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</si>
  <si>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</si>
  <si>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</si>
  <si>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</si>
  <si>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</si>
  <si>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</si>
  <si>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</si>
  <si>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</si>
  <si>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</si>
  <si>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</si>
  <si>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</si>
  <si>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</si>
  <si>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</si>
  <si>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</si>
  <si>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</si>
  <si>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</si>
  <si>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</si>
  <si>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</si>
  <si>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</si>
  <si>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</si>
  <si>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</si>
  <si>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</si>
  <si>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</si>
  <si>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</si>
  <si>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</si>
  <si>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</si>
  <si>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</si>
  <si>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</si>
  <si>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</si>
  <si>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</si>
  <si>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</si>
  <si>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</si>
  <si>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</si>
  <si>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</si>
  <si>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</si>
  <si>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</si>
  <si>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</si>
  <si>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</si>
  <si>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</si>
  <si>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</si>
  <si>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</si>
  <si>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</si>
  <si>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</si>
  <si>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</si>
  <si>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</si>
  <si>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</si>
  <si>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</si>
  <si>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</si>
  <si>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</si>
  <si>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</si>
  <si>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</si>
  <si>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</si>
  <si>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</si>
  <si>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</si>
  <si>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</si>
  <si>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</si>
  <si>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</si>
  <si>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</si>
  <si>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</si>
  <si>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</si>
  <si>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</si>
  <si>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</si>
  <si>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</si>
  <si>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</si>
  <si>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</si>
  <si>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</si>
  <si>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</si>
  <si>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</si>
  <si>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</si>
  <si>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</si>
  <si>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</si>
  <si>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</si>
  <si>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</si>
  <si>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</si>
  <si>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</si>
  <si>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</si>
  <si>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</si>
  <si>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</si>
  <si>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</si>
  <si>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</si>
  <si>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</si>
  <si>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</si>
  <si>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</si>
  <si>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</si>
  <si>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</si>
  <si>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</si>
  <si>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</si>
  <si>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</si>
  <si>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</si>
  <si>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</si>
  <si>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</si>
  <si>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</si>
  <si>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</si>
  <si>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</si>
  <si>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</si>
  <si>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</si>
  <si>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</si>
  <si>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</si>
  <si>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</si>
  <si>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</si>
  <si>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</si>
  <si>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</si>
  <si>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</si>
  <si>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</si>
  <si>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</si>
  <si>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</si>
  <si>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</si>
  <si>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</si>
  <si>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</si>
  <si>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</si>
  <si>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</si>
  <si>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</si>
  <si>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</si>
  <si>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</si>
  <si>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</si>
  <si>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</si>
  <si>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</si>
  <si>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</si>
  <si>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</si>
  <si>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</si>
  <si>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</si>
  <si>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</si>
  <si>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</si>
  <si>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</si>
  <si>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</si>
  <si>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</si>
  <si>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</si>
  <si>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</si>
  <si>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</si>
  <si>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</si>
  <si>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</si>
  <si>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</si>
  <si>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</si>
  <si>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</si>
  <si>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</si>
  <si>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</si>
  <si>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</si>
  <si>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</si>
  <si>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</si>
  <si>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</si>
  <si>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</si>
  <si>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</si>
  <si>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</si>
  <si>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</si>
  <si>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</si>
  <si>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</si>
  <si>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</si>
  <si>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</si>
  <si>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</si>
  <si>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</si>
  <si>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</si>
  <si>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</si>
  <si>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</si>
  <si>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</si>
  <si>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</si>
  <si>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</si>
  <si>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</si>
  <si>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</si>
  <si>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</si>
  <si>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</si>
  <si>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</si>
  <si>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</si>
  <si>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</si>
  <si>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</si>
  <si>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</si>
  <si>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</si>
  <si>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</si>
  <si>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</si>
  <si>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</si>
  <si>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</si>
  <si>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</si>
  <si>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</si>
  <si>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</si>
  <si>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</si>
  <si>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</si>
  <si>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</si>
  <si>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</si>
  <si>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</si>
  <si>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</si>
  <si>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</si>
  <si>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</si>
  <si>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</si>
  <si>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</si>
  <si>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</si>
  <si>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</si>
  <si>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</si>
  <si>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</si>
  <si>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</si>
  <si>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</si>
  <si>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</si>
  <si>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</si>
  <si>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</si>
  <si>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</si>
  <si>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</si>
  <si>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</si>
  <si>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</si>
  <si>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</si>
  <si>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</si>
  <si>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</si>
  <si>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</si>
  <si>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</si>
  <si>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</si>
  <si>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</si>
  <si>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</si>
  <si>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</si>
  <si>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</si>
  <si>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</si>
  <si>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</si>
  <si>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</si>
  <si>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</si>
  <si>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</si>
  <si>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</si>
  <si>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</si>
  <si>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</si>
  <si>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</si>
  <si>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</si>
  <si>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</si>
  <si>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</si>
  <si>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</si>
  <si>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</si>
  <si>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</si>
  <si>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</si>
  <si>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</si>
  <si>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</si>
  <si>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</si>
  <si>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</si>
  <si>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</si>
  <si>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</si>
  <si>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</si>
  <si>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</si>
  <si>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</si>
  <si>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</si>
  <si>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</si>
  <si>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</si>
  <si>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</si>
  <si>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</si>
  <si>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</si>
  <si>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</si>
  <si>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</si>
  <si>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</si>
  <si>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</si>
  <si>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</si>
  <si>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</si>
  <si>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</si>
  <si>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</si>
  <si>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</si>
  <si>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</si>
  <si>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</si>
  <si>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</si>
  <si>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</si>
  <si>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</si>
  <si>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</si>
  <si>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</si>
  <si>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</si>
  <si>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</si>
  <si>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</si>
  <si>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</si>
  <si>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</si>
  <si>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</si>
  <si>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</si>
  <si>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</si>
  <si>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</si>
  <si>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</si>
  <si>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</si>
  <si>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</si>
  <si>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</si>
  <si>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</si>
  <si>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</si>
  <si>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</si>
  <si>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</si>
  <si>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</si>
  <si>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</si>
  <si>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</si>
  <si>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</si>
  <si>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</si>
  <si>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</si>
  <si>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</si>
  <si>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</si>
  <si>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</si>
  <si>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</si>
  <si>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</si>
  <si>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</si>
  <si>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</si>
  <si>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</si>
  <si>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</si>
  <si>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</si>
  <si>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</si>
  <si>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</si>
  <si>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</si>
  <si>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</si>
  <si>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</si>
  <si>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</si>
  <si>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</si>
  <si>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</si>
  <si>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</si>
  <si>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</si>
  <si>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</si>
  <si>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</si>
  <si>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</si>
  <si>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</si>
  <si>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</si>
  <si>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</si>
  <si>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</si>
  <si>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</si>
  <si>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</si>
  <si>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</si>
  <si>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</si>
  <si>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</si>
  <si>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</si>
  <si>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</si>
  <si>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</si>
  <si>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</si>
  <si>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</si>
  <si>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</si>
  <si>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</si>
  <si>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</si>
  <si>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</si>
  <si>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</si>
  <si>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</si>
  <si>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</si>
  <si>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</si>
  <si>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</si>
  <si>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</si>
  <si>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</si>
  <si>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</si>
  <si>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</si>
  <si>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</si>
  <si>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</si>
  <si>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</si>
  <si>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</si>
  <si>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</si>
  <si>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</si>
  <si>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</si>
  <si>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</si>
  <si>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</si>
  <si>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</si>
  <si>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</si>
  <si>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</si>
  <si>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</si>
  <si>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</si>
  <si>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</si>
  <si>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</si>
  <si>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</si>
  <si>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</si>
  <si>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</si>
  <si>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</si>
  <si>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</si>
  <si>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</si>
  <si>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</si>
  <si>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</si>
  <si>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</si>
  <si>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</si>
  <si>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</si>
  <si>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</si>
  <si>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</si>
  <si>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</si>
  <si>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</si>
  <si>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</si>
  <si>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</si>
  <si>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</si>
  <si>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</si>
  <si>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</si>
  <si>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</si>
  <si>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</si>
  <si>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</si>
  <si>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</si>
  <si>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</si>
  <si>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</si>
  <si>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</si>
  <si>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</si>
  <si>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</si>
  <si>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</si>
  <si>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</si>
  <si>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</si>
  <si>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</si>
  <si>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</si>
  <si>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</si>
  <si>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</si>
  <si>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</si>
  <si>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</si>
  <si>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</si>
  <si>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</si>
  <si>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</si>
  <si>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</si>
  <si>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</si>
  <si>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</si>
  <si>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</si>
  <si>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</si>
  <si>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</si>
  <si>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</si>
  <si>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</si>
  <si>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</si>
  <si>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</si>
  <si>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</si>
  <si>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</si>
  <si>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</si>
  <si>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</si>
  <si>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</si>
  <si>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</si>
  <si>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</si>
  <si>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</si>
  <si>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</si>
  <si>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</si>
  <si>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</si>
  <si>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</si>
  <si>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</si>
  <si>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</si>
  <si>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</si>
  <si>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</si>
  <si>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</si>
  <si>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</si>
  <si>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</si>
  <si>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</si>
  <si>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</si>
  <si>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</si>
  <si>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</si>
  <si>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</si>
  <si>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</si>
  <si>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</si>
  <si>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</si>
  <si>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</si>
  <si>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</si>
  <si>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</si>
  <si>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</si>
  <si>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</si>
  <si>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</si>
  <si>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</si>
  <si>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</si>
  <si>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</si>
  <si>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</si>
  <si>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</si>
  <si>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</si>
  <si>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</si>
  <si>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</si>
  <si>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</si>
  <si>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</si>
  <si>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</si>
  <si>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</si>
  <si>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</si>
  <si>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</si>
  <si>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</si>
  <si>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</si>
  <si>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</si>
  <si>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</si>
  <si>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</si>
  <si>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</si>
  <si>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</si>
  <si>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</si>
  <si>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</si>
  <si>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</si>
  <si>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</si>
  <si>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</si>
  <si>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</si>
  <si>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</si>
  <si>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</si>
  <si>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</si>
  <si>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</si>
  <si>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</si>
  <si>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</si>
  <si>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</si>
  <si>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</si>
  <si>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</si>
  <si>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</si>
  <si>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</si>
  <si>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</si>
  <si>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</si>
  <si>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</si>
  <si>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</si>
  <si>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</si>
  <si>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</si>
  <si>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</si>
  <si>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</si>
  <si>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</si>
  <si>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</si>
  <si>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</si>
  <si>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</si>
  <si>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</si>
  <si>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</si>
  <si>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</si>
  <si>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</si>
  <si>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</si>
  <si>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</si>
  <si>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</si>
  <si>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</si>
  <si>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</si>
  <si>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</si>
  <si>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</si>
  <si>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</si>
  <si>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</si>
  <si>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</si>
  <si>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</si>
  <si>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</si>
  <si>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</si>
  <si>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</si>
  <si>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</si>
  <si>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</si>
  <si>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</si>
  <si>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</si>
  <si>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</si>
  <si>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</si>
  <si>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</si>
  <si>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</si>
  <si>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</si>
  <si>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</si>
  <si>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</si>
  <si>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</si>
  <si>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</si>
  <si>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</si>
  <si>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</si>
  <si>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</si>
  <si>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</si>
  <si>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</si>
  <si>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</si>
  <si>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</si>
  <si>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</si>
  <si>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</si>
  <si>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</si>
  <si>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</si>
  <si>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</si>
  <si>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</si>
  <si>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</si>
  <si>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</si>
  <si>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</si>
  <si>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</si>
  <si>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</si>
  <si>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</si>
  <si>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</si>
  <si>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</si>
  <si>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</si>
  <si>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</si>
  <si>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</si>
  <si>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</si>
  <si>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</si>
  <si>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</si>
  <si>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</si>
  <si>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</si>
  <si>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</si>
  <si>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</si>
  <si>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</si>
  <si>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</si>
  <si>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</si>
  <si>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</si>
  <si>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</si>
  <si>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</si>
  <si>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</si>
  <si>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</si>
  <si>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</si>
  <si>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</si>
  <si>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</si>
  <si>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</si>
  <si>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</si>
  <si>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</si>
  <si>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</si>
  <si>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</si>
  <si>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</si>
  <si>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</si>
  <si>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</si>
  <si>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</si>
  <si>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</si>
  <si>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</si>
  <si>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</si>
  <si>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</si>
  <si>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</si>
  <si>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</si>
  <si>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</si>
  <si>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</si>
  <si>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</si>
  <si>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</si>
  <si>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</si>
  <si>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</si>
  <si>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</si>
  <si>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</si>
  <si>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</si>
  <si>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</si>
  <si>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</si>
  <si>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</si>
  <si>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</si>
  <si>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</si>
  <si>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</si>
  <si>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</si>
  <si>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</si>
  <si>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</si>
  <si>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</si>
  <si>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</si>
  <si>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</si>
  <si>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</si>
  <si>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</si>
  <si>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</si>
  <si>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</si>
  <si>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</si>
  <si>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</si>
  <si>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</si>
  <si>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</si>
  <si>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</si>
  <si>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</si>
  <si>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</si>
  <si>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</si>
  <si>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</si>
  <si>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</si>
  <si>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</si>
  <si>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</si>
  <si>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</si>
  <si>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</si>
  <si>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</si>
  <si>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</si>
  <si>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</si>
  <si>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</si>
  <si>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</si>
  <si>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</si>
  <si>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</si>
  <si>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</si>
  <si>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</si>
  <si>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</si>
  <si>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</si>
  <si>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</si>
  <si>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</si>
  <si>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</si>
  <si>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</si>
  <si>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</si>
  <si>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</si>
  <si>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</si>
  <si>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</si>
  <si>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</si>
  <si>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</si>
  <si>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</si>
  <si>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</si>
  <si>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</si>
  <si>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</si>
  <si>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</si>
  <si>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</si>
  <si>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</si>
  <si>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</si>
  <si>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</si>
  <si>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</si>
  <si>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</si>
  <si>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</si>
  <si>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</si>
  <si>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</si>
  <si>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</si>
  <si>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</si>
  <si>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</si>
  <si>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</si>
  <si>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</si>
  <si>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</si>
  <si>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</si>
  <si>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</si>
  <si>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</si>
  <si>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</si>
  <si>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</si>
  <si>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</si>
  <si>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</si>
  <si>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</si>
  <si>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</si>
  <si>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</si>
  <si>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</si>
  <si>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</si>
  <si>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</si>
  <si>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</si>
  <si>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</si>
  <si>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</si>
  <si>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</si>
  <si>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</si>
  <si>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</si>
  <si>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</si>
  <si>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</si>
  <si>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</si>
  <si>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</si>
  <si>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</si>
  <si>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</si>
  <si>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</si>
  <si>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</si>
  <si>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</si>
  <si>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</si>
  <si>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</si>
  <si>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</si>
  <si>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</si>
  <si>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</si>
  <si>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</si>
  <si>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</si>
  <si>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</si>
  <si>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</si>
  <si>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</si>
  <si>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</si>
  <si>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</si>
  <si>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</si>
  <si>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</si>
  <si>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</si>
  <si>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</si>
  <si>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</si>
  <si>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</si>
  <si>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</si>
  <si>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</si>
  <si>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</si>
  <si>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</si>
  <si>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</si>
  <si>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</si>
  <si>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</si>
  <si>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</si>
  <si>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</si>
  <si>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</si>
  <si>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</si>
  <si>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</si>
  <si>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</si>
  <si>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</si>
  <si>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</si>
  <si>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</si>
  <si>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</si>
  <si>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</si>
  <si>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</si>
  <si>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</si>
  <si>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</si>
  <si>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</si>
  <si>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</si>
  <si>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</si>
  <si>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</si>
  <si>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</si>
  <si>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</si>
  <si>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</si>
  <si>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</si>
  <si>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</si>
  <si>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</si>
  <si>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</si>
  <si>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</si>
  <si>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</si>
  <si>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</si>
  <si>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</si>
  <si>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</si>
  <si>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</si>
  <si>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</si>
  <si>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</si>
  <si>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</si>
  <si>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</si>
  <si>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</si>
  <si>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</si>
  <si>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</si>
  <si>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</si>
  <si>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</si>
  <si>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</si>
  <si>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</si>
  <si>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</si>
  <si>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</si>
  <si>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</si>
  <si>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</si>
  <si>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</si>
  <si>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</si>
  <si>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</si>
  <si>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</si>
  <si>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</si>
  <si>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</si>
  <si>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</si>
  <si>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</si>
  <si>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</si>
  <si>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</si>
  <si>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</si>
  <si>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</si>
  <si>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</si>
  <si>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</si>
  <si>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</si>
  <si>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</si>
  <si>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</si>
  <si>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</si>
  <si>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</si>
  <si>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</si>
  <si>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</si>
  <si>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</si>
  <si>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</si>
  <si>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</si>
  <si>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</si>
  <si>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</si>
  <si>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</si>
  <si>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</si>
  <si>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</si>
  <si>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</si>
  <si>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</si>
  <si>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</si>
  <si>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</si>
  <si>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</si>
  <si>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</si>
  <si>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</si>
  <si>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</si>
  <si>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</si>
  <si>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</si>
  <si>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</si>
  <si>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</si>
  <si>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</si>
  <si>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</si>
  <si>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</si>
  <si>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</si>
  <si>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</si>
  <si>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</si>
  <si>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</si>
  <si>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</si>
  <si>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</si>
  <si>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</si>
  <si>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</si>
  <si>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</si>
  <si>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</si>
  <si>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</si>
  <si>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</si>
  <si>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</si>
  <si>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</si>
  <si>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</si>
  <si>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</si>
  <si>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</si>
  <si>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</si>
  <si>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</si>
  <si>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</si>
  <si>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</si>
  <si>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</si>
  <si>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</si>
  <si>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</si>
  <si>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</si>
  <si>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</si>
  <si>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</si>
  <si>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</si>
  <si>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</si>
  <si>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</si>
  <si>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</si>
  <si>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</si>
  <si>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</si>
  <si>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</si>
  <si>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</si>
  <si>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</si>
  <si>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</si>
  <si>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</si>
  <si>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</si>
  <si>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</si>
  <si>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</si>
  <si>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</si>
  <si>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</si>
  <si>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</si>
  <si>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</si>
  <si>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</si>
  <si>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</si>
  <si>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</si>
  <si>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</si>
  <si>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</si>
  <si>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</si>
  <si>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</si>
  <si>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</si>
  <si>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</si>
  <si>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</si>
  <si>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</si>
  <si>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</si>
  <si>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</si>
  <si>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</si>
  <si>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</si>
  <si>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</si>
  <si>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</si>
  <si>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</si>
  <si>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</si>
  <si>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</si>
  <si>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</si>
  <si>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</si>
  <si>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</si>
  <si>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</si>
  <si>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</si>
  <si>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</si>
  <si>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</si>
  <si>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</si>
  <si>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</si>
  <si>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</si>
  <si>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</si>
  <si>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</si>
  <si>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</si>
  <si>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</si>
  <si>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</si>
  <si>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</si>
  <si>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</si>
  <si>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</si>
  <si>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</si>
  <si>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</si>
  <si>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</si>
  <si>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</si>
  <si>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</si>
  <si>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</si>
  <si>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</si>
  <si>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</si>
  <si>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</si>
  <si>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</si>
  <si>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</si>
  <si>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</si>
  <si>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</si>
  <si>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</si>
  <si>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</si>
  <si>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</si>
  <si>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</si>
  <si>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</si>
  <si>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</si>
  <si>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</si>
  <si>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</si>
  <si>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</si>
  <si>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</si>
  <si>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</si>
  <si>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</si>
  <si>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</si>
  <si>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</si>
  <si>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</si>
  <si>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</si>
  <si>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</si>
  <si>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</si>
  <si>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</si>
  <si>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</si>
  <si>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</si>
  <si>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</si>
  <si>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</si>
  <si>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</si>
  <si>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</si>
  <si>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</si>
  <si>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</si>
  <si>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</si>
  <si>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</si>
  <si>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</si>
  <si>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</si>
  <si>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</si>
  <si>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</si>
  <si>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</si>
  <si>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</si>
  <si>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</si>
  <si>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</si>
  <si>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</si>
  <si>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</si>
  <si>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</si>
  <si>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</si>
  <si>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</si>
  <si>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</si>
  <si>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</si>
  <si>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</si>
  <si>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</si>
  <si>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</si>
  <si>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</si>
  <si>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</si>
  <si>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</si>
  <si>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</si>
  <si>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</si>
  <si>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</si>
  <si>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</si>
  <si>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</si>
  <si>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</si>
  <si>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</si>
  <si>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</si>
  <si>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</si>
  <si>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</si>
  <si>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</si>
  <si>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</si>
  <si>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</si>
  <si>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</si>
  <si>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</si>
  <si>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</si>
  <si>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</si>
  <si>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</si>
  <si>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</si>
  <si>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</si>
  <si>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</si>
  <si>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</si>
  <si>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</si>
  <si>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</si>
  <si>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</si>
  <si>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</si>
  <si>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</si>
  <si>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</si>
  <si>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</si>
  <si>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</si>
  <si>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</si>
  <si>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</si>
  <si>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</si>
  <si>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</si>
  <si>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</si>
  <si>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</si>
  <si>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</si>
  <si>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</si>
  <si>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</si>
  <si>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</si>
  <si>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</si>
  <si>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</si>
  <si>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</si>
  <si>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</si>
  <si>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</si>
  <si>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</si>
  <si>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</si>
  <si>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</si>
  <si>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</si>
  <si>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</si>
  <si>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</si>
  <si>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</si>
  <si>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</si>
  <si>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</si>
  <si>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</si>
  <si>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</si>
  <si>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</si>
  <si>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</si>
  <si>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</si>
  <si>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</si>
  <si>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</si>
  <si>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</si>
  <si>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</si>
  <si>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</si>
  <si>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</si>
  <si>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</si>
  <si>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</si>
  <si>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</si>
  <si>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</si>
  <si>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</si>
  <si>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</si>
  <si>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</si>
  <si>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</si>
  <si>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</si>
  <si>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</si>
  <si>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</si>
  <si>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</si>
  <si>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</si>
  <si>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</si>
  <si>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</si>
  <si>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</si>
  <si>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</si>
  <si>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</si>
  <si>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</si>
  <si>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</si>
  <si>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</si>
  <si>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</si>
  <si>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</si>
  <si>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</si>
  <si>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</si>
  <si>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</si>
  <si>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</si>
  <si>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</si>
  <si>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</si>
  <si>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</si>
  <si>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</si>
  <si>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</si>
  <si>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</si>
  <si>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</si>
  <si>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</si>
  <si>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</si>
  <si>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</si>
  <si>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</si>
  <si>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</si>
  <si>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</si>
  <si>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</si>
  <si>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</si>
  <si>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</si>
  <si>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</si>
  <si>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</si>
  <si>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</si>
  <si>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</si>
  <si>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</si>
  <si>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</si>
  <si>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</si>
  <si>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</si>
  <si>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</si>
  <si>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</si>
  <si>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</si>
  <si>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</si>
  <si>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</si>
  <si>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</si>
  <si>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</si>
  <si>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</si>
  <si>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</si>
  <si>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</si>
  <si>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</si>
  <si>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</si>
  <si>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</si>
  <si>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</si>
  <si>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</si>
  <si>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</si>
  <si>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</si>
  <si>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</si>
  <si>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</si>
  <si>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</si>
  <si>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</si>
  <si>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</si>
  <si>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</si>
  <si>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</si>
  <si>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</si>
  <si>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</si>
  <si>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</si>
  <si>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</si>
  <si>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</si>
  <si>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</si>
  <si>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</si>
  <si>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</si>
  <si>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</si>
  <si>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</si>
  <si>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</si>
  <si>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</si>
  <si>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</si>
  <si>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</si>
  <si>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</si>
  <si>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</si>
  <si>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</si>
  <si>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</si>
  <si>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</si>
  <si>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</si>
  <si>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</si>
  <si>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</si>
  <si>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</si>
  <si>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</si>
  <si>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</si>
  <si>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</si>
  <si>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</si>
  <si>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</si>
  <si>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</si>
  <si>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</si>
  <si>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</si>
  <si>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</si>
  <si>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</si>
  <si>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</si>
  <si>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</si>
  <si>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</si>
  <si>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</si>
  <si>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</si>
  <si>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</si>
  <si>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</si>
  <si>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</si>
  <si>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</si>
  <si>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</si>
  <si>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</si>
  <si>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</si>
  <si>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</si>
  <si>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</si>
  <si>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</si>
  <si>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</si>
  <si>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</si>
  <si>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</si>
  <si>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</si>
  <si>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</si>
  <si>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</si>
  <si>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</si>
  <si>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</si>
  <si>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</si>
  <si>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</si>
  <si>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</si>
  <si>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</si>
  <si>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</si>
  <si>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</si>
  <si>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</si>
  <si>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</si>
  <si>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</si>
  <si>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</si>
  <si>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</si>
  <si>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</si>
  <si>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</si>
  <si>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</si>
  <si>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</si>
  <si>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</si>
  <si>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</si>
  <si>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</si>
  <si>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</si>
  <si>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</si>
  <si>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</si>
  <si>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</si>
  <si>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</si>
  <si>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</si>
  <si>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</si>
  <si>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</si>
  <si>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</si>
  <si>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</si>
  <si>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</si>
  <si>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</si>
  <si>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</si>
  <si>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</si>
  <si>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</si>
  <si>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</si>
  <si>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</si>
  <si>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</si>
  <si>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</si>
  <si>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</si>
  <si>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</si>
  <si>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</si>
  <si>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</si>
  <si>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</si>
  <si>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</si>
  <si>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</si>
  <si>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</si>
  <si>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</si>
  <si>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</si>
  <si>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</si>
  <si>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</si>
  <si>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</si>
  <si>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</si>
  <si>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</si>
  <si>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</si>
  <si>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</si>
  <si>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</si>
  <si>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</si>
  <si>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</si>
  <si>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</si>
  <si>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</si>
  <si>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</si>
  <si>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</si>
  <si>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</si>
  <si>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</si>
  <si>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</si>
  <si>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</si>
  <si>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</si>
  <si>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</si>
  <si>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</si>
  <si>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</si>
  <si>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</si>
  <si>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</si>
  <si>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</si>
  <si>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</si>
  <si>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</si>
  <si>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</si>
  <si>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</si>
  <si>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</si>
  <si>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</si>
  <si>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</si>
  <si>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</si>
  <si>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</si>
  <si>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</si>
  <si>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</si>
  <si>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</si>
  <si>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</si>
  <si>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</si>
  <si>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</si>
  <si>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</si>
  <si>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</si>
  <si>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</si>
  <si>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</si>
  <si>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</si>
  <si>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</si>
  <si>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</si>
  <si>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</si>
  <si>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</si>
  <si>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</si>
  <si>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</si>
  <si>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</si>
  <si>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</si>
  <si>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</si>
  <si>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</si>
  <si>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</si>
  <si>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</si>
  <si>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</si>
  <si>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</si>
  <si>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</si>
  <si>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</si>
  <si>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</si>
  <si>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</si>
  <si>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</si>
  <si>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</si>
  <si>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</si>
  <si>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</si>
  <si>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</si>
  <si>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</si>
  <si>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</si>
  <si>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</si>
  <si>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</si>
  <si>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</si>
  <si>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</si>
  <si>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</si>
  <si>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</si>
  <si>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</si>
  <si>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</si>
  <si>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</si>
  <si>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</si>
  <si>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</si>
  <si>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</si>
  <si>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</si>
  <si>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</si>
  <si>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</si>
  <si>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</si>
  <si>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</si>
  <si>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</si>
  <si>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</si>
  <si>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</si>
  <si>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</si>
  <si>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</si>
  <si>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</si>
  <si>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</si>
  <si>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</si>
  <si>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</si>
  <si>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</si>
  <si>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</si>
  <si>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</si>
  <si>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</si>
  <si>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</si>
  <si>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</si>
  <si>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</si>
  <si>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</si>
  <si>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</si>
  <si>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</si>
  <si>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</si>
  <si>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</si>
  <si>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</si>
  <si>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</si>
  <si>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</si>
  <si>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</si>
  <si>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</si>
  <si>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</si>
  <si>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</si>
  <si>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</si>
  <si>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</si>
  <si>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</si>
  <si>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</si>
  <si>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</si>
  <si>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</si>
  <si>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</si>
  <si>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</si>
  <si>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</si>
  <si>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</si>
  <si>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</si>
  <si>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</si>
  <si>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</si>
  <si>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</si>
  <si>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</si>
  <si>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</si>
  <si>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</si>
  <si>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</si>
  <si>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</si>
  <si>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</si>
  <si>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</si>
  <si>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</si>
  <si>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</si>
  <si>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</si>
  <si>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</si>
  <si>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</si>
  <si>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</si>
  <si>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</si>
  <si>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</si>
  <si>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</si>
  <si>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</si>
  <si>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</si>
  <si>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</si>
  <si>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</si>
  <si>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</si>
  <si>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</si>
  <si>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</si>
  <si>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</si>
  <si>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</si>
  <si>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</si>
  <si>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</si>
  <si>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</si>
  <si>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</si>
  <si>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</si>
  <si>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</si>
  <si>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</si>
  <si>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</si>
  <si>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</si>
  <si>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</si>
  <si>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</si>
  <si>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</si>
  <si>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</si>
  <si>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</si>
  <si>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</si>
  <si>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</si>
  <si>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</si>
  <si>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</si>
  <si>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</si>
  <si>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</si>
  <si>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</si>
  <si>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</si>
  <si>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</si>
  <si>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</si>
  <si>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</si>
  <si>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</si>
  <si>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</si>
  <si>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</si>
  <si>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</si>
  <si>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</si>
  <si>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</si>
  <si>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</si>
  <si>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</si>
  <si>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</si>
  <si>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</si>
  <si>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</si>
  <si>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</si>
  <si>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</si>
  <si>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</si>
  <si>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</si>
  <si>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</si>
  <si>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</si>
  <si>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</si>
  <si>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</si>
  <si>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</si>
  <si>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</si>
  <si>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</si>
  <si>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</si>
  <si>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</si>
  <si>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</si>
  <si>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</si>
  <si>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</si>
  <si>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</si>
  <si>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</si>
  <si>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</si>
  <si>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</si>
  <si>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</si>
  <si>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</si>
  <si>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</si>
  <si>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</si>
  <si>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</si>
  <si>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</si>
  <si>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</si>
  <si>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</si>
  <si>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</si>
  <si>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</si>
  <si>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</si>
  <si>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</si>
  <si>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</si>
  <si>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</si>
  <si>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</si>
  <si>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</si>
  <si>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</si>
  <si>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</si>
  <si>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</si>
  <si>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</si>
  <si>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</si>
  <si>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</si>
  <si>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</si>
  <si>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</si>
  <si>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</si>
  <si>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</si>
  <si>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</si>
  <si>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</si>
  <si>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</si>
  <si>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</si>
  <si>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</si>
  <si>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</si>
  <si>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</si>
  <si>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</si>
  <si>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</si>
  <si>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</si>
  <si>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</si>
  <si>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</si>
  <si>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</si>
  <si>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</si>
  <si>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</si>
  <si>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</si>
  <si>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</si>
  <si>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</si>
  <si>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</si>
  <si>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</si>
  <si>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</si>
  <si>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</si>
  <si>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</si>
  <si>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</si>
  <si>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</si>
  <si>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</si>
  <si>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</si>
  <si>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</si>
  <si>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</si>
  <si>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</si>
  <si>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</si>
  <si>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</si>
  <si>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</si>
  <si>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</si>
  <si>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</si>
  <si>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</si>
  <si>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</si>
  <si>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</si>
  <si>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</si>
  <si>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</si>
  <si>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</si>
  <si>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</si>
  <si>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</si>
  <si>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</si>
  <si>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</si>
  <si>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</si>
  <si>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</si>
  <si>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</si>
  <si>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</si>
  <si>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</si>
  <si>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</si>
  <si>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</si>
  <si>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</si>
  <si>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</si>
  <si>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</si>
  <si>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</si>
  <si>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</si>
  <si>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</si>
  <si>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</si>
  <si>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</si>
  <si>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</si>
  <si>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</si>
  <si>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</si>
  <si>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</si>
  <si>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</si>
  <si>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</si>
  <si>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</si>
  <si>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</si>
  <si>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</si>
  <si>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</si>
  <si>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</si>
  <si>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</si>
  <si>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</si>
  <si>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</si>
  <si>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</si>
  <si>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</si>
  <si>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</si>
  <si>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</si>
  <si>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</si>
  <si>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</si>
  <si>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</si>
  <si>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</si>
  <si>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</si>
  <si>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</si>
  <si>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</si>
  <si>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</si>
  <si>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</si>
  <si>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</si>
  <si>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</si>
  <si>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</si>
  <si>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</si>
  <si>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</si>
  <si>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</si>
  <si>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</si>
  <si>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</si>
  <si>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</si>
  <si>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</si>
  <si>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</si>
  <si>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</si>
  <si>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</si>
  <si>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</si>
  <si>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</si>
  <si>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</si>
  <si>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</si>
  <si>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</si>
  <si>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</si>
  <si>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</si>
  <si>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</si>
  <si>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</si>
  <si>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</si>
  <si>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</si>
  <si>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</si>
  <si>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</si>
  <si>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</si>
  <si>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</si>
  <si>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</si>
  <si>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</si>
  <si>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</si>
  <si>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</si>
  <si>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</si>
  <si>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</si>
  <si>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</si>
  <si>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</si>
  <si>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</si>
  <si>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</si>
  <si>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</si>
  <si>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</si>
  <si>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</si>
  <si>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</si>
  <si>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</si>
  <si>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</si>
  <si>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</si>
  <si>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</si>
  <si>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</si>
  <si>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</si>
  <si>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</si>
  <si>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</si>
  <si>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</si>
  <si>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</si>
  <si>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</si>
  <si>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</si>
  <si>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</si>
  <si>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</si>
  <si>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</si>
  <si>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</si>
  <si>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</si>
  <si>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</si>
  <si>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</si>
  <si>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</si>
  <si>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</si>
  <si>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</si>
  <si>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</si>
  <si>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</si>
  <si>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</si>
  <si>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</si>
  <si>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</si>
  <si>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</si>
  <si>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</si>
  <si>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</si>
  <si>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</si>
  <si>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</si>
  <si>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</si>
  <si>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</si>
  <si>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</si>
  <si>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</si>
  <si>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</si>
  <si>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</si>
  <si>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</si>
  <si>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</si>
  <si>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</si>
  <si>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</si>
  <si>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</si>
  <si>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</si>
  <si>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</si>
  <si>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</si>
  <si>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</si>
  <si>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</si>
  <si>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</si>
  <si>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</si>
  <si>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</si>
  <si>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</si>
  <si>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</si>
  <si>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</si>
  <si>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</si>
  <si>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</si>
  <si>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</si>
  <si>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</si>
  <si>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</si>
  <si>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</si>
  <si>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</si>
  <si>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</si>
  <si>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</si>
  <si>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</si>
  <si>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</si>
  <si>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</si>
  <si>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</si>
  <si>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</si>
  <si>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</si>
  <si>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</si>
  <si>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</si>
  <si>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</si>
  <si>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</si>
  <si>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</si>
  <si>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</si>
  <si>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</si>
  <si>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</si>
  <si>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</si>
  <si>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</si>
  <si>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</si>
  <si>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</si>
  <si>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</si>
  <si>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</si>
  <si>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</si>
  <si>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</si>
  <si>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</si>
  <si>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</si>
  <si>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</si>
  <si>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</si>
  <si>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</si>
  <si>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</si>
  <si>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</si>
  <si>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</si>
  <si>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</si>
  <si>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</si>
  <si>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</si>
  <si>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</si>
  <si>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</si>
  <si>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</si>
  <si>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</si>
  <si>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</si>
  <si>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</si>
  <si>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</si>
  <si>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</si>
  <si>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</si>
  <si>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</si>
  <si>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</si>
  <si>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</si>
  <si>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</si>
  <si>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</si>
  <si>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</si>
  <si>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</si>
  <si>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</si>
  <si>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</si>
  <si>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</si>
  <si>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</si>
  <si>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</si>
  <si>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</si>
  <si>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</si>
  <si>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</si>
  <si>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</si>
  <si>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</si>
  <si>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</si>
  <si>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</si>
  <si>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</si>
  <si>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</si>
  <si>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</si>
  <si>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</si>
  <si>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</si>
  <si>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</si>
  <si>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</si>
  <si>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</si>
  <si>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</si>
  <si>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</si>
  <si>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</si>
  <si>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</si>
  <si>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</si>
  <si>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</si>
  <si>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</si>
  <si>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</si>
  <si>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</si>
  <si>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</si>
  <si>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</si>
  <si>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</si>
  <si>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</si>
  <si>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</si>
  <si>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</si>
  <si>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</si>
  <si>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</si>
  <si>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</si>
  <si>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</si>
  <si>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</si>
  <si>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</si>
  <si>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</si>
  <si>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</si>
  <si>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</si>
  <si>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</si>
  <si>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</si>
  <si>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</si>
  <si>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</si>
  <si>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</si>
  <si>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</si>
  <si>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</si>
  <si>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</si>
  <si>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</si>
  <si>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</si>
  <si>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</si>
  <si>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</si>
  <si>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</si>
  <si>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</si>
  <si>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</si>
  <si>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</si>
  <si>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</si>
  <si>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</si>
  <si>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</si>
  <si>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</si>
  <si>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</si>
  <si>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</si>
  <si>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</si>
  <si>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</si>
  <si>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</si>
  <si>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</si>
  <si>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</si>
  <si>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</si>
  <si>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</si>
  <si>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</si>
  <si>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</si>
  <si>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</si>
  <si>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</si>
  <si>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</si>
  <si>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</si>
  <si>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</si>
  <si>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</si>
  <si>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</si>
  <si>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</si>
  <si>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</si>
  <si>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</si>
  <si>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</si>
  <si>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</si>
  <si>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</si>
  <si>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</si>
  <si>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</si>
  <si>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</si>
  <si>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</si>
  <si>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</si>
  <si>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</si>
  <si>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</si>
  <si>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</si>
  <si>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</si>
  <si>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</si>
  <si>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</si>
  <si>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</si>
  <si>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</si>
  <si>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</si>
  <si>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</si>
  <si>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</si>
  <si>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</si>
  <si>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</si>
  <si>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</si>
  <si>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</si>
  <si>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</si>
  <si>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</si>
  <si>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</si>
  <si>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</si>
  <si>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</si>
  <si>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</si>
  <si>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</si>
  <si>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</si>
  <si>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</si>
  <si>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</si>
  <si>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</si>
  <si>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</si>
  <si>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</si>
  <si>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</si>
  <si>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</si>
  <si>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</si>
  <si>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</si>
  <si>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</si>
  <si>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</si>
  <si>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</si>
  <si>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</si>
  <si>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</si>
  <si>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</si>
  <si>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</si>
  <si>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</si>
  <si>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</si>
  <si>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</si>
  <si>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</si>
  <si>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</si>
  <si>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</si>
  <si>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</si>
  <si>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</si>
  <si>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</si>
  <si>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</si>
  <si>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</si>
  <si>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</si>
  <si>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</si>
  <si>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</si>
  <si>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</si>
  <si>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</si>
  <si>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</si>
  <si>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</si>
  <si>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</si>
  <si>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</si>
  <si>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</si>
  <si>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</si>
  <si>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</si>
  <si>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</si>
  <si>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</si>
  <si>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</si>
  <si>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</si>
  <si>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</si>
  <si>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</si>
  <si>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</si>
  <si>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</si>
  <si>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</si>
  <si>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</si>
  <si>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</si>
  <si>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</si>
  <si>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</si>
  <si>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</si>
  <si>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</si>
  <si>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</si>
  <si>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</si>
  <si>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</si>
  <si>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</si>
  <si>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</si>
  <si>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</si>
  <si>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</si>
  <si>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</si>
  <si>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</si>
  <si>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</si>
  <si>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</si>
  <si>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</si>
  <si>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</si>
  <si>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</si>
  <si>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</si>
  <si>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</si>
  <si>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</si>
  <si>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</si>
  <si>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</si>
  <si>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</si>
  <si>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</si>
  <si>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</si>
  <si>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</si>
  <si>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</si>
  <si>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</si>
  <si>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</si>
  <si>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</si>
  <si>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</si>
  <si>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</si>
  <si>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</si>
  <si>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</si>
  <si>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</si>
  <si>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</si>
  <si>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</si>
  <si>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</si>
  <si>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</si>
  <si>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</si>
  <si>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</si>
  <si>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</si>
  <si>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</si>
  <si>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</si>
  <si>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</si>
  <si>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</si>
  <si>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</si>
  <si>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</si>
  <si>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</si>
  <si>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</si>
  <si>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</si>
  <si>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</si>
  <si>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</si>
  <si>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</si>
  <si>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</si>
  <si>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</si>
  <si>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</si>
  <si>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</si>
  <si>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</si>
  <si>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</si>
  <si>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</si>
  <si>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</si>
  <si>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</si>
  <si>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</si>
  <si>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</si>
  <si>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</si>
  <si>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</si>
  <si>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</si>
  <si>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</si>
  <si>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</si>
  <si>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</si>
  <si>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</si>
  <si>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</si>
  <si>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</si>
  <si>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</si>
  <si>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</si>
  <si>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</si>
  <si>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</si>
  <si>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</si>
  <si>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</si>
  <si>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</si>
  <si>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</si>
  <si>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</si>
  <si>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</si>
  <si>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</si>
  <si>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</si>
  <si>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</si>
  <si>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</si>
  <si>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</si>
  <si>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</si>
  <si>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</si>
  <si>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</si>
  <si>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</si>
  <si>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</si>
  <si>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</si>
  <si>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</si>
  <si>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</si>
  <si>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</si>
  <si>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</si>
  <si>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</si>
  <si>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</si>
  <si>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</si>
  <si>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</si>
  <si>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</si>
  <si>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</si>
  <si>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</si>
  <si>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</si>
  <si>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</si>
  <si>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</si>
  <si>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</si>
  <si>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</si>
  <si>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</si>
  <si>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</si>
  <si>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</si>
  <si>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</si>
  <si>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</si>
  <si>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</si>
  <si>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</si>
  <si>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</si>
  <si>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</si>
  <si>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</si>
  <si>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</si>
  <si>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</si>
  <si>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</si>
  <si>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</si>
  <si>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</si>
  <si>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</si>
  <si>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</si>
  <si>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</si>
  <si>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</si>
  <si>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</si>
  <si>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</si>
  <si>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</si>
  <si>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</si>
  <si>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</si>
  <si>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</si>
  <si>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</si>
  <si>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</si>
  <si>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</si>
  <si>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</si>
  <si>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</si>
  <si>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</si>
  <si>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</si>
  <si>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</si>
  <si>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</si>
  <si>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</si>
  <si>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</si>
  <si>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</si>
  <si>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</si>
  <si>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</si>
  <si>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</si>
  <si>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</si>
  <si>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</si>
  <si>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</si>
  <si>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</si>
  <si>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</si>
  <si>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</si>
  <si>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</si>
  <si>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</si>
  <si>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</si>
  <si>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</si>
  <si>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</si>
  <si>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</si>
  <si>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</si>
  <si>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</si>
  <si>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</si>
  <si>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</si>
  <si>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</si>
  <si>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</si>
  <si>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</si>
  <si>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</si>
  <si>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</si>
  <si>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</si>
  <si>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</si>
  <si>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</si>
  <si>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</si>
  <si>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</si>
  <si>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</si>
  <si>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</si>
  <si>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</si>
  <si>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</si>
  <si>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</si>
  <si>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</si>
  <si>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</si>
  <si>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</si>
  <si>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</si>
  <si>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</si>
  <si>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</si>
  <si>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</si>
  <si>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</si>
  <si>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</si>
  <si>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</si>
  <si>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</si>
  <si>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</si>
  <si>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</si>
  <si>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</si>
  <si>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</si>
  <si>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</si>
  <si>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</si>
  <si>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</si>
  <si>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</si>
  <si>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</si>
  <si>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</si>
  <si>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</si>
  <si>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</si>
  <si>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</si>
  <si>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</si>
  <si>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</si>
  <si>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</si>
  <si>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</si>
  <si>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</si>
  <si>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</si>
  <si>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</si>
  <si>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</si>
  <si>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</si>
  <si>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</si>
  <si>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</si>
  <si>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</si>
  <si>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</si>
  <si>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</si>
  <si>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</si>
  <si>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</si>
  <si>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</si>
  <si>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</si>
  <si>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</si>
  <si>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</si>
  <si>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</si>
  <si>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</si>
  <si>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</si>
  <si>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</si>
  <si>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</si>
  <si>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</si>
  <si>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</si>
  <si>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</si>
  <si>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</si>
  <si>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</si>
  <si>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</si>
  <si>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</si>
  <si>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</si>
  <si>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</si>
  <si>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</si>
  <si>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</si>
  <si>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</si>
  <si>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</si>
  <si>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</si>
  <si>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</si>
  <si>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</si>
  <si>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</si>
  <si>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</si>
  <si>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</si>
  <si>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</si>
  <si>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</si>
  <si>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</si>
  <si>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</si>
  <si>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</si>
  <si>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</si>
  <si>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</si>
  <si>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</si>
  <si>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</si>
  <si>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</si>
  <si>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</si>
  <si>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</si>
  <si>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</si>
  <si>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</si>
  <si>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</si>
  <si>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</si>
  <si>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</si>
  <si>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</si>
  <si>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</si>
  <si>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</si>
  <si>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</si>
  <si>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</si>
  <si>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</si>
  <si>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</si>
  <si>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</si>
  <si>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</si>
  <si>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</si>
  <si>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</si>
  <si>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</si>
  <si>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</si>
  <si>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</si>
  <si>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</si>
  <si>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</si>
  <si>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</si>
  <si>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</si>
  <si>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</si>
  <si>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</si>
  <si>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</si>
  <si>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</si>
  <si>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</si>
  <si>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</si>
  <si>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</si>
  <si>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</si>
  <si>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</si>
  <si>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</si>
  <si>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</si>
  <si>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</si>
  <si>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</si>
  <si>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</si>
  <si>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</si>
  <si>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</si>
  <si>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</si>
  <si>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</si>
  <si>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</si>
  <si>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</si>
  <si>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</si>
  <si>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</si>
  <si>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</si>
  <si>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</si>
  <si>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</si>
  <si>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</si>
  <si>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</si>
  <si>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</si>
  <si>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</si>
  <si>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</si>
  <si>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</si>
  <si>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</si>
  <si>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</si>
  <si>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</si>
  <si>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</si>
  <si>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</si>
  <si>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</si>
  <si>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</si>
  <si>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</si>
  <si>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</si>
  <si>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</si>
  <si>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</si>
  <si>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</si>
  <si>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</si>
  <si>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</si>
  <si>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</si>
  <si>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</si>
  <si>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</si>
  <si>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</si>
  <si>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</si>
  <si>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</si>
  <si>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</si>
  <si>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</si>
  <si>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</si>
  <si>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</si>
  <si>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</si>
  <si>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</si>
  <si>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</si>
  <si>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</si>
  <si>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</si>
  <si>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</si>
  <si>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</si>
  <si>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</si>
  <si>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</si>
  <si>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</si>
  <si>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</si>
  <si>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</si>
  <si>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</si>
  <si>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</si>
  <si>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</si>
  <si>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</si>
  <si>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</si>
  <si>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</si>
  <si>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</si>
  <si>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</si>
  <si>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</si>
  <si>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</si>
  <si>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</si>
  <si>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</si>
  <si>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</si>
  <si>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</si>
  <si>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</si>
  <si>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</si>
  <si>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</si>
  <si>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</si>
  <si>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</si>
  <si>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</si>
  <si>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</si>
  <si>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</si>
  <si>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</si>
  <si>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</si>
  <si>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</si>
  <si>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</si>
  <si>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</si>
  <si>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</si>
  <si>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</si>
  <si>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</si>
  <si>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</si>
  <si>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</si>
  <si>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</si>
  <si>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</si>
  <si>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</si>
  <si>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</si>
  <si>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</si>
  <si>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</si>
  <si>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</si>
  <si>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</si>
  <si>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</si>
  <si>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</si>
  <si>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</si>
  <si>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</si>
  <si>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</si>
  <si>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</si>
  <si>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</si>
  <si>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</si>
  <si>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</si>
  <si>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</si>
  <si>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</si>
  <si>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</si>
  <si>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</si>
  <si>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</si>
  <si>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</si>
  <si>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</si>
  <si>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</si>
  <si>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</si>
  <si>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</si>
  <si>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</si>
  <si>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</si>
  <si>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</si>
  <si>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</si>
  <si>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</si>
  <si>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</si>
  <si>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</si>
  <si>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</si>
  <si>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</si>
  <si>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</si>
  <si>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</si>
  <si>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</si>
  <si>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</si>
  <si>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</si>
  <si>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</si>
  <si>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</si>
  <si>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</si>
  <si>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</si>
  <si>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</si>
  <si>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</si>
  <si>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</si>
  <si>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</si>
  <si>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</si>
  <si>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</si>
  <si>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</si>
  <si>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</si>
  <si>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</si>
  <si>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</si>
  <si>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</si>
  <si>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</si>
  <si>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</si>
  <si>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</si>
  <si>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</si>
  <si>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</si>
  <si>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</si>
  <si>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</si>
  <si>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</si>
  <si>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</si>
  <si>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</si>
  <si>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</si>
  <si>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</si>
  <si>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</si>
  <si>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</si>
  <si>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</si>
  <si>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</si>
  <si>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</si>
  <si>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</si>
  <si>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</si>
  <si>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</si>
  <si>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</si>
  <si>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</si>
  <si>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</si>
  <si>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</si>
  <si>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</si>
  <si>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</si>
  <si>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</si>
  <si>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</si>
  <si>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</si>
  <si>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</si>
  <si>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</si>
  <si>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</si>
  <si>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</si>
  <si>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</si>
  <si>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</si>
  <si>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</si>
  <si>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</si>
  <si>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</si>
  <si>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</si>
  <si>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</si>
  <si>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</si>
  <si>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</si>
  <si>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</si>
  <si>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</si>
  <si>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</si>
  <si>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</si>
  <si>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</si>
  <si>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</si>
  <si>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</si>
  <si>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</si>
  <si>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</si>
  <si>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</si>
  <si>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</si>
  <si>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</si>
  <si>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</si>
  <si>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</si>
  <si>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</si>
  <si>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</si>
  <si>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</si>
  <si>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</si>
  <si>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</si>
  <si>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</si>
  <si>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</si>
  <si>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</si>
  <si>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</si>
  <si>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</si>
  <si>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</si>
  <si>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</si>
  <si>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</si>
  <si>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</si>
  <si>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</si>
  <si>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</si>
  <si>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</si>
  <si>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</si>
  <si>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</si>
  <si>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</si>
  <si>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</si>
  <si>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</si>
  <si>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</si>
  <si>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</si>
  <si>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</si>
  <si>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</si>
  <si>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</si>
  <si>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</si>
  <si>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</si>
  <si>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</si>
  <si>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</si>
  <si>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</si>
  <si>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</si>
  <si>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</si>
  <si>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</si>
  <si>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</si>
  <si>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</si>
  <si>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</si>
  <si>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</si>
  <si>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</si>
  <si>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</si>
  <si>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</si>
  <si>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</si>
  <si>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</si>
  <si>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</si>
  <si>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</si>
  <si>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</si>
  <si>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</si>
  <si>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</si>
  <si>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</si>
  <si>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</si>
  <si>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</si>
  <si>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</si>
  <si>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</si>
  <si>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</si>
  <si>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</si>
  <si>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</si>
  <si>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</si>
  <si>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</si>
  <si>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</si>
  <si>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</si>
  <si>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</si>
  <si>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</si>
  <si>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</si>
  <si>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</si>
  <si>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</si>
  <si>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</si>
  <si>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</si>
  <si>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</si>
  <si>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</si>
  <si>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</si>
  <si>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</si>
  <si>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</si>
  <si>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</si>
  <si>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</si>
  <si>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</si>
  <si>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</si>
  <si>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</si>
  <si>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</si>
  <si>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</si>
  <si>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</si>
  <si>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</si>
  <si>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</si>
  <si>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</si>
  <si>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</si>
  <si>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</si>
  <si>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</si>
  <si>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</si>
  <si>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</si>
  <si>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</si>
  <si>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</si>
  <si>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</si>
  <si>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</si>
  <si>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</si>
  <si>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</si>
  <si>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</si>
  <si>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</si>
  <si>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</si>
  <si>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</si>
  <si>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</si>
  <si>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</si>
  <si>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</si>
  <si>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</si>
  <si>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</si>
  <si>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</si>
  <si>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</si>
  <si>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</si>
  <si>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</si>
  <si>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</si>
  <si>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</si>
  <si>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</si>
  <si>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</si>
  <si>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</si>
  <si>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</si>
  <si>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</si>
  <si>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</si>
  <si>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</si>
  <si>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</si>
  <si>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</si>
  <si>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</si>
  <si>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</si>
  <si>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</si>
  <si>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</si>
  <si>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</si>
  <si>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</si>
  <si>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</si>
  <si>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</si>
  <si>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</si>
  <si>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</si>
  <si>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</si>
  <si>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</si>
  <si>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</si>
  <si>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</si>
  <si>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</si>
  <si>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</si>
  <si>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</si>
  <si>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</si>
  <si>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</si>
  <si>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</si>
  <si>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</si>
  <si>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</si>
  <si>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</si>
  <si>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</si>
  <si>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</si>
  <si>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</si>
  <si>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</si>
  <si>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</si>
  <si>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</si>
  <si>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</si>
  <si>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</si>
  <si>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</si>
  <si>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</si>
  <si>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</si>
  <si>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</si>
  <si>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</si>
  <si>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</si>
  <si>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</si>
  <si>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</si>
  <si>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</si>
  <si>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</si>
  <si>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</si>
  <si>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</si>
  <si>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</si>
  <si>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</si>
  <si>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</si>
  <si>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</si>
  <si>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</si>
  <si>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</si>
  <si>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</si>
  <si>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</si>
  <si>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</si>
  <si>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</si>
  <si>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</si>
  <si>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</si>
  <si>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</si>
  <si>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</si>
  <si>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</si>
  <si>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</si>
  <si>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</si>
  <si>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</si>
  <si>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</si>
  <si>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</si>
  <si>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</si>
  <si>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</si>
  <si>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</si>
  <si>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</si>
  <si>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</si>
  <si>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</si>
  <si>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</si>
  <si>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</si>
  <si>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</si>
  <si>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</si>
  <si>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</si>
  <si>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</si>
  <si>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</si>
  <si>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</si>
  <si>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</si>
  <si>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</si>
  <si>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</si>
  <si>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</si>
  <si>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</si>
  <si>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</si>
  <si>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</si>
  <si>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</si>
  <si>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</si>
  <si>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</si>
  <si>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</si>
  <si>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</si>
  <si>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</si>
  <si>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</si>
  <si>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</si>
  <si>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</si>
  <si>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</si>
  <si>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</si>
  <si>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</si>
  <si>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</si>
  <si>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</si>
  <si>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</si>
  <si>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</si>
  <si>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</si>
  <si>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</si>
  <si>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</si>
  <si>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</si>
  <si>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</si>
  <si>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</si>
  <si>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</si>
  <si>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</si>
  <si>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</si>
  <si>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</si>
  <si>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</si>
  <si>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</si>
  <si>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</si>
  <si>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</si>
  <si>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</si>
  <si>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</si>
  <si>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</si>
  <si>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</si>
  <si>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</si>
  <si>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</si>
  <si>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</si>
  <si>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</si>
  <si>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</si>
  <si>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</si>
  <si>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</si>
  <si>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</si>
  <si>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</si>
  <si>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</si>
  <si>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</si>
  <si>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</si>
  <si>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</si>
  <si>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</si>
  <si>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</si>
  <si>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</si>
  <si>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</si>
  <si>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</si>
  <si>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</si>
  <si>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</si>
  <si>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</si>
  <si>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</si>
  <si>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</si>
  <si>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</si>
  <si>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</si>
  <si>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</si>
  <si>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</si>
  <si>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</si>
  <si>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</si>
  <si>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</si>
  <si>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</si>
  <si>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</si>
  <si>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</si>
  <si>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</si>
  <si>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</si>
  <si>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</si>
  <si>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</si>
  <si>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</si>
  <si>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</si>
  <si>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</si>
  <si>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</si>
  <si>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</si>
  <si>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</si>
  <si>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</si>
  <si>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</si>
  <si>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</si>
  <si>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</si>
  <si>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</si>
  <si>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</si>
  <si>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</si>
  <si>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</si>
  <si>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</si>
  <si>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</si>
  <si>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</si>
  <si>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</si>
  <si>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</si>
  <si>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</si>
  <si>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</si>
  <si>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</si>
  <si>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</si>
  <si>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</si>
  <si>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</si>
  <si>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</si>
  <si>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</si>
  <si>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</si>
  <si>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</si>
  <si>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</si>
  <si>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</si>
  <si>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</si>
  <si>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</si>
  <si>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</si>
  <si>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</si>
  <si>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</si>
  <si>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</si>
  <si>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</si>
  <si>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</si>
  <si>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</si>
  <si>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</si>
  <si>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</si>
  <si>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</si>
  <si>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</si>
  <si>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</si>
  <si>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</si>
  <si>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</si>
  <si>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</si>
  <si>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</si>
  <si>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</si>
  <si>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</si>
  <si>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</si>
  <si>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</si>
  <si>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</si>
  <si>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</si>
  <si>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</si>
  <si>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</si>
  <si>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</si>
  <si>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</si>
  <si>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</si>
  <si>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</si>
  <si>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</si>
  <si>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</si>
  <si>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</si>
  <si>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</si>
  <si>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</si>
  <si>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</si>
  <si>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</si>
  <si>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</si>
  <si>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</si>
  <si>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</si>
  <si>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</si>
  <si>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</si>
  <si>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</si>
  <si>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</si>
  <si>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</si>
  <si>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</si>
  <si>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</si>
  <si>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</si>
  <si>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</si>
  <si>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</si>
  <si>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</si>
  <si>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</si>
  <si>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</si>
  <si>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</si>
  <si>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</si>
  <si>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</si>
  <si>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</si>
  <si>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</si>
  <si>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</si>
  <si>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</si>
  <si>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</si>
  <si>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</si>
  <si>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</si>
  <si>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</si>
  <si>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</si>
  <si>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</si>
  <si>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</si>
  <si>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</si>
  <si>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</si>
  <si>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</si>
  <si>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</si>
  <si>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</si>
  <si>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</si>
  <si>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</si>
  <si>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</si>
  <si>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</si>
  <si>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</si>
  <si>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</si>
  <si>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</si>
  <si>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</si>
  <si>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</si>
  <si>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</si>
  <si>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</si>
  <si>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</si>
  <si>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</si>
  <si>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</si>
  <si>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</si>
  <si>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</si>
  <si>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</si>
  <si>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</si>
  <si>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</si>
  <si>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</si>
  <si>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</si>
  <si>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</si>
  <si>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</si>
  <si>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</si>
  <si>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</si>
  <si>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</si>
  <si>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</si>
  <si>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</si>
  <si>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</si>
  <si>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</si>
  <si>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</si>
  <si>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</si>
  <si>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</si>
  <si>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</si>
  <si>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</si>
  <si>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</si>
  <si>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</si>
  <si>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</si>
  <si>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</si>
  <si>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</si>
  <si>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</si>
  <si>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</si>
  <si>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</si>
  <si>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</si>
  <si>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</si>
  <si>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</si>
  <si>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</si>
  <si>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</si>
  <si>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</si>
  <si>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</si>
  <si>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</si>
  <si>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</si>
  <si>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</si>
  <si>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</si>
  <si>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</si>
  <si>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</si>
  <si>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</si>
  <si>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</si>
  <si>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</si>
  <si>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</si>
  <si>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</si>
  <si>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</si>
  <si>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</si>
  <si>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</si>
  <si>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</si>
  <si>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</si>
  <si>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</si>
  <si>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</si>
  <si>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</si>
  <si>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</si>
  <si>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</si>
  <si>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</si>
  <si>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</si>
  <si>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</si>
  <si>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</si>
  <si>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</si>
  <si>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</si>
  <si>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</si>
  <si>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</si>
  <si>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</si>
  <si>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</si>
  <si>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</si>
  <si>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</si>
  <si>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</si>
  <si>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</si>
  <si>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</si>
  <si>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</si>
  <si>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</si>
  <si>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</si>
  <si>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</si>
  <si>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</si>
  <si>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</si>
  <si>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</si>
  <si>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</si>
  <si>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</si>
  <si>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</si>
  <si>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</si>
  <si>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</si>
  <si>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</si>
  <si>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</si>
  <si>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</si>
  <si>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</si>
  <si>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</si>
  <si>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</si>
  <si>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</si>
  <si>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</si>
  <si>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</si>
  <si>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</si>
  <si>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</si>
  <si>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</si>
  <si>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</si>
  <si>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</si>
  <si>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</si>
  <si>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</si>
  <si>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</si>
  <si>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</si>
  <si>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</si>
  <si>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</si>
  <si>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</si>
  <si>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</si>
  <si>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</si>
  <si>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</si>
  <si>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</si>
  <si>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</si>
  <si>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</si>
  <si>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</si>
  <si>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</si>
  <si>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</si>
  <si>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</si>
  <si>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</si>
  <si>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</si>
  <si>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</si>
  <si>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</si>
  <si>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</si>
  <si>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</si>
  <si>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</si>
  <si>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</si>
  <si>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</si>
  <si>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</si>
  <si>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</si>
  <si>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</si>
  <si>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</si>
  <si>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</si>
  <si>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</si>
  <si>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</si>
  <si>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</si>
  <si>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</si>
  <si>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</si>
  <si>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</si>
  <si>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</si>
  <si>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</si>
  <si>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</si>
  <si>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</si>
  <si>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</si>
  <si>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</si>
  <si>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</si>
  <si>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</si>
  <si>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</si>
  <si>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</si>
  <si>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</si>
  <si>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</si>
  <si>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</si>
  <si>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</si>
  <si>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</si>
  <si>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</si>
  <si>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</si>
  <si>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</si>
  <si>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</si>
  <si>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</si>
  <si>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</si>
  <si>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</si>
  <si>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</si>
  <si>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</si>
  <si>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</si>
  <si>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</si>
  <si>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</si>
  <si>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</si>
  <si>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</si>
  <si>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</si>
  <si>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</si>
  <si>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</si>
  <si>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</si>
  <si>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</si>
  <si>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</si>
  <si>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</si>
  <si>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</si>
  <si>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</si>
  <si>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</si>
  <si>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</si>
  <si>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</si>
  <si>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</si>
  <si>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</si>
  <si>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</si>
  <si>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</si>
  <si>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</si>
  <si>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</si>
  <si>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</si>
  <si>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</si>
  <si>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</si>
  <si>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</si>
  <si>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</si>
  <si>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</si>
  <si>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</si>
  <si>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</si>
  <si>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</si>
  <si>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</si>
  <si>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</si>
  <si>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</si>
  <si>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</si>
  <si>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</si>
  <si>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</si>
  <si>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</si>
  <si>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</si>
  <si>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</si>
  <si>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</si>
  <si>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</si>
  <si>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</si>
  <si>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</si>
  <si>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</si>
  <si>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</si>
  <si>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</si>
  <si>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</si>
  <si>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</si>
  <si>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</si>
  <si>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</si>
  <si>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</si>
  <si>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</si>
  <si>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</si>
  <si>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</si>
  <si>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</si>
  <si>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</si>
  <si>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</si>
  <si>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</si>
  <si>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</si>
  <si>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</si>
  <si>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</si>
  <si>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</si>
  <si>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</si>
  <si>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</si>
  <si>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</si>
  <si>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</si>
  <si>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</si>
  <si>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</si>
  <si>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</si>
  <si>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</si>
  <si>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</si>
  <si>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</si>
  <si>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</si>
  <si>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</si>
  <si>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</si>
  <si>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</si>
  <si>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</si>
  <si>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</si>
  <si>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</si>
  <si>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</si>
  <si>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</si>
  <si>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</si>
  <si>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</si>
  <si>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</si>
  <si>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</si>
  <si>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</si>
  <si>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</si>
  <si>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</si>
  <si>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</si>
  <si>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</si>
  <si>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</si>
  <si>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</si>
  <si>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</si>
  <si>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</si>
  <si>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</si>
  <si>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</si>
  <si>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</si>
  <si>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</si>
  <si>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</si>
  <si>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</si>
  <si>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</si>
  <si>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</si>
  <si>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</si>
  <si>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</si>
  <si>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</si>
  <si>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</si>
  <si>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</si>
  <si>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</si>
  <si>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</si>
  <si>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</si>
  <si>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</si>
  <si>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</si>
  <si>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</si>
  <si>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</si>
  <si>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</si>
  <si>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</si>
  <si>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</si>
  <si>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</si>
  <si>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</si>
  <si>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</si>
  <si>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</si>
  <si>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</si>
  <si>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</si>
  <si>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</si>
  <si>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</si>
  <si>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</si>
  <si>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</si>
  <si>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</si>
  <si>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</si>
  <si>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</si>
  <si>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</si>
  <si>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</si>
  <si>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</si>
  <si>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</si>
  <si>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</si>
  <si>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</si>
  <si>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</si>
  <si>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</si>
  <si>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</si>
  <si>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</si>
  <si>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</si>
  <si>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</si>
  <si>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</si>
  <si>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</si>
  <si>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</si>
  <si>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</si>
  <si>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</si>
  <si>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</si>
  <si>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</si>
  <si>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</si>
  <si>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</si>
  <si>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</si>
  <si>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</si>
  <si>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</si>
  <si>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</si>
  <si>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</si>
  <si>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</si>
  <si>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</si>
  <si>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</si>
  <si>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</si>
  <si>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</si>
  <si>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</si>
  <si>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</si>
  <si>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</si>
  <si>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</si>
  <si>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</si>
  <si>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</si>
  <si>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</si>
  <si>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</si>
  <si>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</si>
  <si>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</si>
  <si>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</si>
  <si>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</si>
  <si>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</si>
  <si>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</si>
  <si>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</si>
  <si>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</si>
  <si>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</si>
  <si>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</si>
  <si>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</si>
  <si>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</si>
  <si>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</si>
  <si>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</si>
  <si>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</si>
  <si>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</si>
  <si>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</si>
  <si>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</si>
  <si>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</si>
  <si>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</si>
  <si>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</si>
  <si>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</si>
  <si>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</si>
  <si>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</si>
  <si>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</si>
  <si>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</si>
  <si>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</si>
  <si>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</si>
  <si>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</si>
  <si>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</si>
  <si>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</si>
  <si>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</si>
  <si>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</si>
  <si>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</si>
  <si>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</si>
  <si>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</si>
  <si>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</si>
  <si>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</si>
  <si>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</si>
  <si>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</si>
  <si>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</si>
  <si>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</si>
  <si>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</si>
  <si>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</si>
  <si>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</si>
  <si>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</si>
  <si>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</si>
  <si>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</si>
  <si>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</si>
  <si>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</si>
  <si>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</si>
  <si>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</si>
  <si>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</si>
  <si>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</si>
  <si>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</si>
  <si>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</si>
  <si>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</si>
  <si>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</si>
  <si>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</si>
  <si>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</si>
  <si>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</si>
  <si>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</si>
  <si>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</si>
  <si>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</si>
  <si>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</si>
  <si>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</si>
  <si>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</si>
  <si>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</si>
  <si>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</si>
  <si>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</si>
  <si>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</si>
  <si>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</si>
  <si>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</si>
  <si>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</si>
  <si>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</si>
  <si>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</si>
  <si>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</si>
  <si>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</si>
  <si>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</si>
  <si>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</si>
  <si>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</si>
  <si>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</si>
  <si>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</si>
  <si>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</si>
  <si>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</si>
  <si>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</si>
  <si>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</si>
  <si>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</si>
  <si>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</si>
  <si>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</si>
  <si>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</si>
  <si>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</si>
  <si>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</si>
  <si>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</si>
  <si>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</si>
  <si>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</si>
  <si>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</si>
  <si>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</si>
  <si>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</si>
  <si>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</si>
  <si>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</si>
  <si>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</si>
  <si>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</si>
  <si>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</si>
  <si>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</si>
  <si>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</si>
  <si>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</si>
  <si>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</si>
  <si>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</si>
  <si>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</si>
  <si>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</si>
  <si>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</si>
  <si>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</si>
  <si>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</si>
  <si>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</si>
  <si>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</si>
  <si>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</si>
  <si>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</si>
  <si>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</si>
  <si>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</si>
  <si>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</si>
  <si>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</si>
  <si>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</si>
  <si>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</si>
  <si>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</si>
  <si>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</si>
  <si>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</si>
  <si>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</si>
  <si>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</si>
  <si>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</si>
  <si>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</si>
  <si>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</si>
  <si>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</si>
  <si>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</si>
  <si>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</si>
  <si>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</si>
  <si>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</si>
  <si>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</si>
  <si>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</si>
  <si>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</si>
  <si>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</si>
  <si>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</si>
  <si>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</si>
  <si>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</si>
  <si>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</si>
  <si>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</si>
  <si>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</si>
  <si>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</si>
  <si>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</si>
  <si>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</si>
  <si>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</si>
  <si>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</si>
  <si>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</si>
  <si>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</si>
  <si>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</si>
  <si>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</si>
  <si>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</si>
  <si>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</si>
  <si>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</si>
  <si>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</si>
  <si>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</si>
  <si>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</si>
  <si>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</si>
  <si>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</si>
  <si>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</si>
  <si>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</si>
  <si>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</si>
  <si>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</si>
  <si>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</si>
  <si>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</si>
  <si>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</si>
  <si>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</si>
  <si>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</si>
  <si>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</si>
  <si>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</si>
  <si>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</si>
  <si>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</si>
  <si>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</si>
  <si>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</si>
  <si>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</si>
  <si>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</si>
  <si>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</si>
  <si>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</si>
  <si>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</si>
  <si>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</si>
  <si>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</si>
  <si>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</si>
  <si>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</si>
  <si>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</si>
  <si>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</si>
  <si>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</si>
  <si>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</si>
  <si>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</si>
  <si>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</si>
  <si>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</si>
  <si>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</si>
  <si>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</si>
  <si>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</si>
  <si>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</si>
  <si>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</si>
  <si>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</si>
  <si>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</si>
  <si>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</si>
  <si>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</si>
  <si>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</si>
  <si>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</si>
  <si>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</si>
  <si>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</si>
  <si>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</si>
  <si>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</si>
  <si>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</si>
  <si>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</si>
  <si>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</si>
  <si>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</si>
  <si>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</si>
  <si>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</si>
  <si>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</si>
  <si>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</si>
  <si>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</si>
  <si>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</si>
  <si>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</si>
  <si>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</si>
  <si>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</si>
  <si>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</si>
  <si>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</si>
  <si>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</si>
  <si>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</si>
  <si>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</si>
  <si>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</si>
  <si>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</si>
  <si>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</si>
  <si>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</si>
  <si>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</si>
  <si>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</si>
  <si>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</si>
  <si>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</si>
  <si>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</si>
  <si>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</si>
  <si>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</si>
  <si>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</si>
  <si>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</si>
  <si>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</si>
  <si>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</si>
  <si>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</si>
  <si>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</si>
  <si>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</si>
  <si>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</si>
  <si>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</si>
  <si>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</si>
  <si>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</si>
  <si>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</si>
  <si>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</si>
  <si>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</si>
  <si>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</si>
  <si>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</si>
  <si>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</si>
  <si>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</si>
  <si>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</si>
  <si>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</si>
  <si>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</si>
  <si>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</si>
  <si>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</si>
  <si>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</si>
  <si>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</si>
  <si>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</si>
  <si>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</si>
  <si>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</si>
  <si>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</si>
  <si>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</si>
  <si>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</si>
  <si>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</si>
  <si>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</si>
  <si>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</si>
  <si>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</si>
  <si>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</si>
  <si>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</si>
  <si>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</si>
  <si>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</si>
  <si>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</si>
  <si>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</si>
  <si>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</si>
  <si>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</si>
  <si>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</si>
  <si>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</si>
  <si>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</si>
  <si>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</si>
  <si>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</si>
  <si>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</si>
  <si>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</si>
  <si>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</si>
  <si>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</si>
  <si>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</si>
  <si>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</si>
  <si>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</si>
  <si>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</si>
  <si>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</si>
  <si>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</si>
  <si>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</si>
  <si>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</si>
  <si>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</si>
  <si>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</si>
  <si>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</si>
  <si>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</si>
  <si>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</si>
  <si>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</si>
  <si>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</si>
  <si>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</si>
  <si>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</si>
  <si>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</si>
  <si>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</si>
  <si>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</si>
  <si>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</si>
  <si>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</si>
  <si>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</si>
  <si>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</si>
  <si>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</si>
  <si>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</si>
  <si>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</si>
  <si>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</si>
  <si>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</si>
  <si>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</si>
  <si>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</si>
  <si>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</si>
  <si>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</si>
  <si>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</si>
  <si>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</si>
  <si>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</si>
  <si>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</si>
  <si>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</si>
  <si>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</si>
  <si>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</si>
  <si>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</si>
  <si>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</si>
  <si>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</si>
  <si>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</si>
  <si>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</si>
  <si>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</si>
  <si>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</si>
  <si>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</si>
  <si>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</si>
  <si>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</si>
  <si>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</si>
  <si>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</si>
  <si>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</si>
  <si>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</si>
  <si>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</si>
  <si>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</si>
  <si>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</si>
  <si>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</si>
  <si>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</si>
  <si>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</si>
  <si>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</si>
  <si>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</si>
  <si>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</si>
  <si>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</si>
  <si>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</si>
  <si>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</si>
  <si>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</si>
  <si>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</si>
  <si>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</si>
  <si>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</si>
  <si>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</si>
  <si>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</si>
  <si>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</si>
  <si>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</si>
  <si>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</si>
  <si>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</si>
  <si>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</si>
  <si>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</si>
  <si>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</si>
  <si>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</si>
  <si>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</si>
  <si>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</si>
  <si>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</si>
  <si>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</si>
  <si>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</si>
  <si>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</si>
  <si>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</si>
  <si>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</si>
  <si>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</si>
  <si>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</si>
  <si>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</si>
  <si>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</si>
  <si>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</si>
  <si>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</si>
  <si>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</si>
  <si>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</si>
  <si>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</si>
  <si>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</si>
  <si>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</si>
  <si>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</si>
  <si>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</si>
  <si>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</si>
  <si>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</si>
  <si>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</si>
  <si>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</si>
  <si>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</si>
  <si>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</si>
  <si>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</si>
  <si>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</si>
  <si>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</si>
  <si>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</si>
  <si>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</si>
  <si>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</si>
  <si>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</si>
  <si>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</si>
  <si>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</si>
  <si>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</si>
  <si>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</si>
  <si>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</si>
  <si>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</si>
  <si>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</si>
  <si>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</si>
  <si>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</si>
  <si>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</si>
  <si>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</si>
  <si>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</si>
  <si>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</si>
  <si>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</si>
  <si>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</si>
  <si>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</si>
  <si>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</si>
  <si>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</si>
  <si>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</si>
  <si>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</si>
  <si>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</si>
  <si>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</si>
  <si>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</si>
  <si>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</si>
  <si>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</si>
  <si>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</si>
  <si>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</si>
  <si>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</si>
  <si>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</si>
  <si>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</si>
  <si>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</si>
  <si>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</si>
  <si>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</si>
  <si>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</si>
  <si>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</si>
  <si>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</si>
  <si>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</si>
  <si>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</si>
  <si>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</si>
  <si>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</si>
  <si>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</si>
  <si>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</si>
  <si>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</si>
  <si>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</si>
  <si>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</si>
  <si>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</si>
  <si>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</si>
  <si>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</si>
  <si>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</si>
  <si>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</si>
  <si>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</si>
  <si>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</si>
  <si>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</si>
  <si>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</si>
  <si>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</si>
  <si>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</si>
  <si>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</si>
  <si>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</si>
  <si>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</si>
  <si>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</si>
  <si>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</si>
  <si>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</si>
  <si>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</si>
  <si>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</si>
  <si>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</si>
  <si>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</si>
  <si>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</si>
  <si>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</si>
  <si>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</si>
  <si>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</si>
  <si>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</si>
  <si>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</si>
  <si>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</si>
  <si>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</si>
  <si>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</si>
  <si>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</si>
  <si>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</si>
  <si>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</si>
  <si>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</si>
  <si>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</si>
  <si>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</si>
  <si>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</si>
  <si>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</si>
  <si>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</si>
  <si>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</si>
  <si>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</si>
  <si>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</si>
  <si>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</si>
  <si>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</si>
  <si>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</si>
  <si>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</si>
  <si>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</si>
  <si>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</si>
  <si>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</si>
  <si>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</si>
  <si>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</si>
  <si>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</si>
  <si>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</si>
  <si>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</si>
  <si>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</si>
  <si>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</si>
  <si>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</si>
  <si>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</si>
  <si>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</si>
  <si>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</si>
  <si>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</si>
  <si>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</si>
  <si>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</si>
  <si>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</si>
  <si>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</si>
  <si>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</si>
  <si>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</si>
  <si>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</si>
  <si>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</si>
  <si>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</si>
  <si>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</si>
  <si>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</si>
  <si>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</si>
  <si>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</si>
  <si>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</si>
  <si>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</si>
  <si>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</si>
  <si>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</si>
  <si>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</si>
  <si>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</si>
  <si>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</si>
  <si>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</si>
  <si>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</si>
  <si>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</si>
  <si>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</si>
  <si>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</si>
  <si>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</si>
  <si>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</si>
  <si>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</si>
  <si>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</si>
  <si>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</si>
  <si>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</si>
  <si>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</si>
  <si>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</si>
  <si>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</si>
  <si>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</si>
  <si>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</si>
  <si>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</si>
  <si>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</si>
  <si>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</si>
  <si>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</si>
  <si>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</si>
  <si>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</si>
  <si>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</si>
  <si>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</si>
  <si>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</si>
  <si>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</si>
  <si>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</si>
  <si>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</si>
  <si>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</si>
  <si>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</si>
  <si>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</si>
  <si>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</si>
  <si>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</si>
  <si>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</si>
  <si>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</si>
  <si>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</si>
  <si>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</si>
  <si>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</si>
  <si>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</si>
  <si>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</si>
  <si>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</si>
  <si>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</si>
  <si>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</si>
  <si>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</si>
  <si>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</si>
  <si>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</si>
  <si>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</si>
  <si>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</si>
  <si>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</si>
  <si>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</si>
  <si>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</si>
  <si>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</si>
  <si>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</si>
  <si>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</si>
  <si>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</si>
  <si>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</si>
  <si>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</si>
  <si>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</si>
  <si>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</si>
  <si>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</si>
  <si>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</si>
  <si>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</si>
  <si>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</si>
  <si>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</si>
  <si>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</si>
  <si>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</si>
  <si>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</si>
  <si>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</si>
  <si>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</si>
  <si>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</si>
  <si>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</si>
  <si>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</si>
  <si>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</si>
  <si>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</si>
  <si>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</si>
  <si>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</si>
  <si>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</si>
  <si>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</si>
  <si>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</si>
  <si>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</si>
  <si>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</si>
  <si>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</si>
  <si>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</si>
  <si>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</si>
  <si>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</si>
  <si>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</si>
  <si>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</si>
  <si>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</si>
  <si>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</si>
  <si>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</si>
  <si>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</si>
  <si>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</si>
  <si>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</si>
  <si>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</si>
  <si>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</si>
  <si>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</si>
  <si>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</si>
  <si>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</si>
  <si>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</si>
  <si>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</si>
  <si>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</si>
  <si>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</si>
  <si>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</si>
  <si>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</si>
  <si>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</si>
  <si>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</si>
  <si>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</si>
  <si>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</si>
  <si>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</si>
  <si>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</si>
  <si>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</si>
  <si>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</si>
  <si>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</si>
  <si>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</si>
  <si>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</si>
  <si>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</si>
  <si>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</si>
  <si>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</si>
  <si>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</si>
  <si>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</si>
  <si>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</si>
  <si>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</si>
  <si>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</si>
  <si>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</si>
  <si>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</si>
  <si>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</si>
  <si>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</si>
  <si>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</si>
  <si>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</si>
  <si>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</si>
  <si>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</si>
  <si>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</si>
  <si>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</si>
  <si>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</si>
  <si>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</si>
  <si>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</si>
  <si>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</si>
  <si>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</si>
  <si>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</si>
  <si>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</si>
  <si>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</si>
  <si>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</si>
  <si>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</si>
  <si>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</si>
  <si>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</si>
  <si>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</si>
  <si>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</si>
  <si>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</si>
  <si>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</si>
  <si>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</si>
  <si>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</si>
  <si>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</si>
  <si>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</si>
  <si>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</si>
  <si>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</si>
  <si>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</si>
  <si>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</si>
  <si>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</si>
  <si>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</si>
  <si>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</si>
  <si>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</si>
  <si>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</si>
  <si>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</si>
  <si>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</si>
  <si>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</si>
  <si>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</si>
  <si>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</si>
  <si>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</si>
  <si>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</si>
  <si>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</si>
  <si>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</si>
  <si>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</si>
  <si>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</si>
  <si>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</si>
  <si>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</si>
  <si>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</si>
  <si>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</si>
  <si>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</si>
  <si>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</si>
  <si>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</si>
  <si>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</si>
  <si>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</si>
  <si>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</si>
  <si>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</si>
  <si>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</si>
  <si>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</si>
  <si>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</si>
  <si>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</si>
  <si>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</si>
  <si>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</si>
  <si>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</si>
  <si>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</si>
  <si>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</si>
  <si>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</si>
  <si>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</si>
  <si>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</si>
  <si>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</si>
  <si>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</si>
  <si>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</si>
  <si>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</si>
  <si>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</si>
  <si>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</si>
  <si>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</si>
  <si>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</si>
  <si>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</si>
  <si>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</si>
  <si>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</si>
  <si>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</si>
  <si>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</si>
  <si>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</si>
  <si>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</si>
  <si>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</si>
  <si>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</si>
  <si>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</si>
  <si>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</si>
  <si>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</si>
  <si>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</si>
  <si>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</si>
  <si>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</si>
  <si>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</si>
  <si>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</si>
  <si>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</si>
  <si>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</si>
  <si>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</si>
  <si>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</si>
  <si>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</si>
  <si>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</si>
  <si>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</si>
  <si>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</si>
  <si>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</si>
  <si>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</si>
  <si>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</si>
  <si>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</si>
  <si>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</si>
  <si>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</si>
  <si>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</si>
  <si>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</si>
  <si>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</si>
  <si>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</si>
  <si>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</si>
  <si>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</si>
  <si>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</si>
  <si>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</si>
  <si>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</si>
  <si>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</si>
  <si>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</si>
  <si>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</si>
  <si>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</si>
  <si>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</si>
  <si>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</si>
  <si>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</si>
  <si>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</si>
  <si>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</si>
  <si>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</si>
  <si>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</si>
  <si>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</si>
  <si>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</si>
  <si>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</si>
  <si>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</si>
  <si>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</si>
  <si>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</si>
  <si>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</si>
  <si>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</si>
  <si>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</si>
  <si>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</si>
  <si>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</si>
  <si>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</si>
  <si>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</si>
  <si>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</si>
  <si>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</si>
  <si>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</si>
  <si>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</si>
  <si>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</si>
  <si>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</si>
  <si>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</si>
  <si>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</si>
  <si>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</si>
  <si>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</si>
  <si>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</si>
  <si>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</si>
  <si>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</si>
  <si>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</si>
  <si>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</si>
  <si>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</si>
  <si>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</si>
  <si>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</si>
  <si>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</si>
  <si>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</si>
  <si>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</si>
  <si>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</si>
  <si>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</si>
  <si>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</si>
  <si>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</si>
  <si>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</si>
  <si>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</si>
  <si>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</si>
  <si>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</si>
  <si>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</si>
  <si>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</si>
  <si>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</si>
  <si>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</si>
  <si>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</si>
  <si>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</si>
  <si>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</si>
  <si>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</si>
  <si>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</si>
  <si>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</si>
  <si>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</si>
  <si>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</si>
  <si>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</si>
  <si>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</si>
  <si>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</si>
  <si>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</si>
  <si>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</si>
  <si>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</si>
  <si>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</si>
  <si>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</si>
  <si>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</si>
  <si>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</si>
  <si>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</si>
  <si>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</si>
  <si>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</si>
  <si>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</si>
  <si>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</si>
  <si>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</si>
  <si>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</si>
  <si>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</si>
  <si>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</si>
  <si>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</si>
  <si>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</si>
  <si>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</si>
  <si>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</si>
  <si>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</si>
  <si>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</si>
  <si>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</si>
  <si>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</si>
  <si>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</si>
  <si>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</si>
  <si>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</si>
  <si>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</si>
  <si>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</si>
  <si>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</si>
  <si>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</si>
  <si>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</si>
  <si>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</si>
  <si>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</si>
  <si>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</si>
  <si>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</si>
  <si>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</si>
  <si>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</si>
  <si>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</si>
  <si>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</si>
  <si>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</si>
  <si>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</si>
  <si>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</si>
  <si>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</si>
  <si>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</si>
  <si>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</si>
  <si>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</si>
  <si>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</si>
  <si>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</si>
  <si>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</si>
  <si>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</si>
  <si>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</si>
  <si>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</si>
  <si>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</si>
  <si>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</si>
  <si>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</si>
  <si>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</si>
  <si>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</si>
  <si>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</si>
  <si>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</si>
  <si>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</si>
  <si>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</si>
  <si>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</si>
  <si>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</si>
  <si>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</si>
  <si>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</si>
  <si>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</si>
  <si>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</si>
  <si>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</si>
  <si>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</si>
  <si>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</si>
  <si>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</si>
  <si>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</si>
  <si>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</si>
  <si>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</si>
  <si>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</si>
  <si>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</si>
  <si>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</si>
  <si>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</si>
  <si>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</si>
  <si>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</si>
  <si>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</si>
  <si>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</si>
  <si>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</si>
  <si>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</si>
  <si>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</si>
  <si>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</si>
  <si>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</si>
  <si>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</si>
  <si>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</si>
  <si>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</si>
  <si>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</si>
  <si>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</si>
  <si>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</si>
  <si>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</si>
  <si>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</si>
  <si>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</si>
  <si>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</si>
  <si>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</si>
  <si>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</si>
  <si>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</si>
  <si>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</si>
  <si>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</si>
  <si>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</si>
  <si>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</si>
  <si>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</si>
  <si>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</si>
  <si>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</si>
  <si>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</si>
  <si>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</si>
  <si>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</si>
  <si>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</si>
  <si>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</si>
  <si>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</si>
  <si>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</si>
  <si>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</si>
  <si>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</si>
  <si>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</si>
  <si>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</si>
  <si>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</si>
  <si>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</si>
  <si>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</si>
  <si>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</si>
  <si>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</si>
  <si>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</si>
  <si>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</si>
  <si>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</si>
  <si>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</si>
  <si>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</si>
  <si>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</si>
  <si>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</si>
  <si>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</si>
  <si>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</si>
  <si>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</si>
  <si>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</si>
  <si>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</si>
  <si>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</si>
  <si>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</si>
  <si>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</si>
  <si>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</si>
  <si>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</si>
  <si>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</si>
  <si>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</si>
  <si>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</si>
  <si>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</si>
  <si>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</si>
  <si>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</si>
  <si>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</si>
  <si>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</si>
  <si>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</si>
  <si>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</si>
  <si>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</si>
  <si>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</si>
  <si>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</si>
  <si>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</si>
  <si>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</si>
  <si>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</si>
  <si>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</si>
  <si>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</si>
  <si>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</si>
  <si>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</si>
  <si>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</si>
  <si>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</si>
  <si>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</si>
  <si>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</si>
  <si>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</si>
  <si>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</si>
  <si>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</si>
  <si>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</si>
  <si>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</si>
  <si>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</si>
  <si>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</si>
  <si>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</si>
  <si>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</si>
  <si>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</si>
  <si>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</si>
  <si>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</si>
  <si>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</si>
  <si>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</si>
  <si>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</si>
  <si>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</si>
  <si>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</si>
  <si>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</si>
  <si>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</si>
  <si>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</si>
  <si>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</si>
  <si>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</si>
  <si>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</si>
  <si>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</si>
  <si>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</si>
  <si>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</si>
  <si>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</si>
  <si>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</si>
  <si>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</si>
  <si>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</si>
  <si>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</si>
  <si>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</si>
  <si>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</si>
  <si>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</si>
  <si>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</si>
  <si>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</si>
  <si>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</si>
  <si>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</si>
  <si>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</si>
  <si>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</si>
  <si>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</si>
  <si>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</si>
  <si>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</si>
  <si>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</si>
  <si>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</si>
  <si>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</si>
  <si>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</si>
  <si>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</si>
  <si>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</si>
  <si>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</si>
  <si>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</si>
  <si>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</si>
  <si>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</si>
  <si>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</si>
  <si>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</si>
  <si>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</si>
  <si>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</si>
  <si>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</si>
  <si>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</si>
  <si>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</si>
  <si>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</si>
  <si>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</si>
  <si>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</si>
  <si>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</si>
  <si>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</si>
  <si>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</si>
  <si>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</si>
  <si>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</si>
  <si>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</si>
  <si>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</si>
  <si>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</si>
  <si>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</si>
  <si>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</si>
  <si>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</si>
  <si>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</si>
  <si>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</si>
  <si>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</si>
  <si>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</si>
  <si>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</si>
  <si>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</si>
  <si>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</si>
  <si>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</si>
  <si>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</si>
  <si>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</si>
  <si>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</si>
  <si>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</si>
  <si>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</si>
  <si>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</si>
  <si>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</si>
  <si>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</si>
  <si>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</si>
  <si>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</si>
  <si>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</si>
  <si>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</si>
  <si>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</si>
  <si>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</si>
  <si>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</si>
  <si>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</si>
  <si>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</si>
  <si>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</si>
  <si>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</si>
  <si>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</si>
  <si>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</si>
  <si>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</si>
  <si>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</si>
  <si>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</si>
  <si>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</si>
  <si>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</si>
  <si>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</si>
  <si>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</si>
  <si>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</si>
  <si>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</si>
  <si>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</si>
  <si>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</si>
  <si>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</si>
  <si>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</si>
  <si>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</si>
  <si>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</si>
  <si>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</si>
  <si>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</si>
  <si>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</si>
  <si>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</si>
  <si>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</si>
  <si>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</si>
  <si>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</si>
  <si>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</si>
  <si>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</si>
  <si>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</si>
  <si>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</si>
  <si>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</si>
  <si>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</si>
  <si>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</si>
  <si>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</si>
  <si>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</si>
  <si>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</si>
  <si>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</si>
  <si>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</si>
  <si>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</si>
  <si>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</si>
  <si>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</si>
  <si>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</si>
  <si>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</si>
  <si>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</si>
  <si>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</si>
  <si>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</si>
  <si>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</si>
  <si>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</si>
  <si>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</si>
  <si>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</si>
  <si>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</si>
  <si>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</si>
  <si>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</si>
  <si>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</si>
  <si>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</si>
  <si>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</si>
  <si>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</si>
  <si>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</si>
  <si>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</si>
  <si>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</si>
  <si>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</si>
  <si>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</si>
  <si>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</si>
  <si>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</si>
  <si>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</si>
  <si>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</si>
  <si>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</si>
  <si>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</si>
  <si>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</si>
  <si>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</si>
  <si>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</si>
  <si>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</si>
  <si>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</si>
  <si>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</si>
  <si>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</si>
  <si>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</si>
  <si>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</si>
  <si>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</si>
  <si>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</si>
  <si>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</si>
  <si>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</si>
  <si>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</si>
  <si>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</si>
  <si>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</si>
  <si>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</si>
  <si>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</si>
  <si>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</si>
  <si>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</si>
  <si>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</si>
  <si>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</si>
  <si>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</si>
  <si>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</si>
  <si>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</si>
  <si>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</si>
  <si>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</si>
  <si>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</si>
  <si>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</si>
  <si>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</si>
  <si>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</si>
  <si>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</si>
  <si>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</si>
  <si>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</si>
  <si>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</si>
  <si>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</si>
  <si>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</si>
  <si>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</si>
  <si>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</si>
  <si>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</si>
  <si>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</si>
  <si>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</si>
  <si>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</si>
  <si>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</si>
  <si>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</si>
  <si>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</si>
  <si>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</si>
  <si>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</si>
  <si>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</si>
  <si>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</si>
  <si>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</si>
  <si>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</si>
  <si>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</si>
  <si>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</si>
  <si>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</si>
  <si>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</si>
  <si>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</si>
  <si>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</si>
  <si>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</si>
  <si>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</si>
  <si>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</si>
  <si>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</si>
  <si>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</si>
  <si>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</si>
  <si>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</si>
  <si>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</si>
  <si>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</si>
  <si>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</si>
  <si>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</si>
  <si>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</si>
  <si>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</si>
  <si>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</si>
  <si>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</si>
  <si>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</si>
  <si>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</si>
  <si>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</si>
  <si>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</si>
  <si>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</si>
  <si>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</si>
  <si>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</si>
  <si>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</si>
  <si>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</si>
  <si>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</si>
  <si>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</si>
  <si>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</si>
  <si>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</si>
  <si>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</si>
  <si>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</si>
  <si>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</si>
  <si>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</si>
  <si>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</si>
  <si>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</si>
  <si>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</si>
  <si>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</si>
  <si>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</si>
  <si>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</si>
  <si>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</si>
  <si>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</si>
  <si>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</si>
  <si>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</si>
  <si>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</si>
  <si>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</si>
  <si>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</si>
  <si>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</si>
  <si>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</si>
  <si>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</si>
  <si>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</si>
  <si>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</si>
  <si>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</si>
  <si>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</si>
  <si>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</si>
  <si>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</si>
  <si>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</si>
  <si>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</si>
  <si>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</si>
  <si>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</si>
  <si>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</si>
  <si>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</si>
  <si>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</si>
  <si>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</si>
  <si>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</si>
  <si>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</si>
  <si>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</si>
  <si>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</si>
  <si>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</si>
  <si>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</si>
  <si>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</si>
  <si>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</si>
  <si>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</si>
  <si>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</si>
  <si>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</si>
  <si>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</si>
  <si>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</si>
  <si>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</si>
  <si>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</si>
  <si>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</si>
  <si>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</si>
  <si>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</si>
  <si>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</si>
  <si>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</si>
  <si>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</si>
  <si>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</si>
  <si>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</si>
  <si>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</si>
  <si>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</si>
  <si>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</si>
  <si>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</si>
  <si>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</si>
  <si>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</si>
  <si>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</si>
  <si>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</si>
  <si>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</si>
  <si>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</si>
  <si>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</si>
  <si>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</si>
  <si>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</si>
  <si>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</si>
  <si>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</si>
  <si>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</si>
  <si>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</si>
  <si>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</si>
  <si>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</si>
  <si>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</si>
  <si>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</si>
  <si>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</si>
  <si>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</si>
  <si>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</si>
  <si>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</si>
  <si>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</si>
  <si>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</si>
  <si>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</si>
  <si>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</si>
  <si>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</si>
  <si>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</si>
  <si>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</si>
  <si>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</si>
  <si>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</si>
  <si>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</si>
  <si>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</si>
  <si>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</si>
  <si>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</si>
  <si>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</si>
  <si>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</si>
  <si>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</si>
  <si>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</si>
  <si>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</si>
  <si>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</si>
  <si>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</si>
  <si>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</si>
  <si>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</si>
  <si>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</si>
  <si>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</si>
  <si>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</si>
  <si>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</si>
  <si>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</si>
  <si>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</si>
  <si>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</si>
  <si>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</si>
  <si>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</si>
  <si>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</si>
  <si>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</si>
  <si>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</si>
  <si>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</si>
  <si>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</si>
  <si>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</si>
  <si>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</si>
  <si>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</si>
  <si>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</si>
  <si>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</si>
  <si>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</si>
  <si>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</si>
  <si>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</si>
  <si>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</si>
  <si>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</si>
  <si>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</si>
  <si>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</si>
  <si>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</si>
  <si>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</si>
  <si>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</si>
  <si>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</si>
  <si>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</si>
  <si>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</si>
  <si>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</si>
  <si>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</si>
  <si>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</si>
  <si>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</si>
  <si>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</si>
  <si>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</si>
  <si>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</si>
  <si>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</si>
  <si>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</si>
  <si>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</si>
  <si>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</si>
  <si>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</si>
  <si>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</si>
  <si>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</si>
  <si>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</si>
  <si>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</si>
  <si>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</si>
  <si>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</si>
  <si>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</si>
  <si>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</si>
  <si>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</si>
  <si>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</si>
  <si>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</si>
  <si>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</si>
  <si>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</si>
  <si>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</si>
  <si>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</si>
  <si>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</si>
  <si>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</si>
  <si>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</si>
  <si>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</si>
  <si>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</si>
  <si>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</si>
  <si>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</si>
  <si>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</si>
  <si>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</si>
  <si>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</si>
  <si>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</si>
  <si>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</si>
  <si>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</si>
  <si>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</si>
  <si>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</si>
  <si>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</si>
  <si>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</si>
  <si>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</si>
  <si>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</si>
  <si>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</si>
  <si>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</si>
  <si>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</si>
  <si>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</si>
  <si>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</si>
  <si>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</si>
  <si>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</si>
  <si>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</si>
  <si>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</si>
  <si>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</si>
  <si>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</si>
  <si>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</si>
  <si>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</si>
  <si>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</si>
  <si>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</si>
  <si>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</si>
  <si>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</si>
  <si>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</si>
  <si>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</si>
  <si>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</si>
  <si>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</si>
  <si>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</si>
  <si>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</si>
  <si>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</si>
  <si>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</si>
  <si>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</si>
  <si>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</si>
  <si>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</si>
  <si>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</si>
  <si>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</si>
  <si>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</si>
  <si>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</si>
  <si>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</si>
  <si>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</si>
  <si>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</si>
  <si>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</si>
  <si>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</si>
  <si>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</si>
  <si>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</si>
  <si>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</si>
  <si>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</si>
  <si>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</si>
  <si>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</si>
  <si>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</si>
  <si>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</si>
  <si>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</si>
  <si>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</si>
  <si>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</si>
  <si>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</si>
  <si>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</si>
  <si>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</si>
  <si>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</si>
  <si>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</si>
  <si>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</si>
  <si>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</si>
  <si>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</si>
  <si>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</si>
  <si>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</si>
  <si>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</si>
  <si>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</si>
  <si>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</si>
  <si>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</si>
  <si>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</si>
  <si>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</si>
  <si>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</si>
  <si>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</si>
  <si>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</si>
  <si>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</si>
  <si>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</si>
  <si>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</si>
  <si>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</si>
  <si>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</si>
  <si>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</si>
  <si>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</si>
  <si>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</si>
  <si>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</si>
  <si>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</si>
  <si>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</si>
  <si>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</si>
  <si>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</si>
  <si>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</si>
  <si>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</si>
  <si>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</si>
  <si>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</si>
  <si>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</si>
  <si>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</si>
  <si>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</si>
  <si>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</si>
  <si>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</si>
  <si>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</si>
  <si>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</si>
  <si>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</si>
  <si>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</si>
  <si>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</si>
  <si>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</si>
  <si>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</si>
  <si>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</si>
  <si>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</si>
  <si>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</si>
  <si>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</si>
  <si>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</si>
  <si>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</si>
  <si>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</si>
  <si>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</si>
  <si>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</si>
  <si>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</si>
  <si>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</si>
  <si>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</si>
  <si>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</si>
  <si>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</si>
  <si>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</si>
  <si>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</si>
  <si>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</si>
  <si>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</si>
  <si>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</si>
  <si>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</si>
  <si>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</si>
  <si>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</si>
  <si>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</si>
  <si>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</si>
  <si>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</si>
  <si>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</si>
  <si>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</si>
  <si>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</si>
  <si>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</si>
  <si>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</si>
  <si>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</si>
  <si>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</si>
  <si>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</si>
  <si>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</si>
  <si>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</si>
  <si>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</si>
  <si>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</si>
  <si>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</si>
  <si>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</si>
  <si>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</si>
  <si>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</si>
  <si>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</si>
  <si>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</si>
  <si>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</si>
  <si>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</si>
  <si>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</si>
  <si>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</si>
  <si>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</si>
  <si>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</si>
  <si>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</si>
  <si>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</si>
  <si>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</si>
  <si>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</si>
  <si>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</si>
  <si>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</si>
  <si>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</si>
  <si>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</si>
  <si>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</si>
  <si>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</si>
  <si>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</si>
  <si>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</si>
  <si>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</si>
  <si>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</si>
  <si>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</si>
  <si>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</si>
  <si>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</si>
  <si>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</si>
  <si>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</si>
  <si>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</si>
  <si>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</si>
  <si>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</si>
  <si>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</si>
  <si>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</si>
  <si>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</si>
  <si>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</si>
  <si>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</si>
  <si>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</si>
  <si>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</si>
  <si>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</si>
  <si>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</si>
  <si>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</si>
  <si>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</si>
  <si>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</si>
  <si>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</si>
  <si>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</si>
  <si>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</si>
  <si>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</si>
  <si>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</si>
  <si>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</si>
  <si>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</si>
  <si>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</si>
  <si>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</si>
  <si>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</si>
  <si>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</si>
  <si>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</si>
  <si>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</si>
  <si>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</si>
  <si>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</si>
  <si>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</si>
  <si>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</si>
  <si>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</si>
  <si>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</si>
  <si>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</si>
  <si>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</si>
  <si>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</si>
  <si>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</si>
  <si>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</si>
  <si>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</si>
  <si>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</si>
  <si>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</si>
  <si>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</si>
  <si>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</si>
  <si>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</si>
  <si>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</si>
  <si>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</si>
  <si>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</si>
  <si>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</si>
  <si>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</si>
  <si>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</si>
  <si>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</si>
  <si>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</si>
  <si>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</si>
  <si>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</si>
  <si>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</si>
  <si>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</si>
  <si>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</si>
  <si>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</si>
  <si>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</si>
  <si>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</si>
  <si>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</si>
  <si>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</si>
  <si>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</si>
  <si>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</si>
  <si>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</si>
  <si>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</si>
  <si>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</si>
  <si>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</si>
  <si>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</si>
  <si>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</si>
  <si>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</si>
  <si>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</si>
  <si>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</si>
  <si>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</si>
  <si>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</si>
  <si>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</si>
  <si>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</si>
  <si>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</si>
  <si>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</si>
  <si>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</si>
  <si>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</si>
  <si>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</si>
  <si>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</si>
  <si>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</si>
  <si>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</si>
  <si>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</si>
  <si>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</si>
  <si>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</si>
  <si>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</si>
  <si>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</si>
  <si>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</si>
  <si>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</si>
  <si>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</si>
  <si>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</si>
  <si>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</si>
  <si>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</si>
  <si>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</si>
  <si>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</si>
  <si>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</si>
  <si>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</si>
  <si>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</si>
  <si>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</si>
  <si>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</si>
  <si>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</si>
  <si>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</si>
  <si>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</si>
  <si>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</si>
  <si>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</si>
  <si>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</si>
  <si>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</si>
  <si>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</si>
  <si>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</si>
  <si>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</si>
  <si>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</si>
  <si>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</si>
  <si>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</si>
  <si>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</si>
  <si>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</si>
  <si>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</si>
  <si>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</si>
  <si>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</si>
  <si>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</si>
  <si>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</si>
  <si>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</si>
  <si>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</si>
  <si>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</si>
  <si>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</si>
  <si>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</si>
  <si>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</si>
  <si>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</si>
  <si>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</si>
  <si>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</si>
  <si>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</si>
  <si>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</si>
  <si>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</si>
  <si>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</si>
  <si>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</si>
  <si>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</si>
  <si>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</si>
  <si>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</si>
  <si>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</si>
  <si>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</si>
  <si>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</si>
  <si>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</si>
  <si>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</si>
  <si>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</si>
  <si>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</si>
  <si>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</si>
  <si>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</si>
  <si>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</si>
  <si>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</si>
  <si>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</si>
  <si>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</si>
  <si>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</si>
  <si>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</si>
  <si>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</si>
  <si>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</si>
  <si>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</si>
  <si>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</si>
  <si>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</si>
  <si>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</si>
  <si>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</si>
  <si>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</si>
  <si>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</si>
  <si>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</si>
  <si>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</si>
  <si>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</si>
  <si>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</si>
  <si>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</si>
  <si>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</si>
  <si>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</si>
  <si>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</si>
  <si>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</si>
  <si>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</si>
  <si>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</si>
  <si>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</si>
  <si>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</si>
  <si>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</si>
  <si>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</si>
  <si>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</si>
  <si>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</si>
  <si>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</si>
  <si>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</si>
  <si>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</si>
  <si>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</si>
  <si>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</si>
  <si>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</si>
  <si>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</si>
  <si>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</si>
  <si>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</si>
  <si>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</si>
  <si>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</si>
  <si>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</si>
  <si>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</si>
  <si>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</si>
  <si>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</si>
  <si>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</si>
  <si>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</si>
  <si>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</si>
  <si>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</si>
  <si>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</si>
  <si>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</si>
  <si>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</si>
  <si>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</si>
  <si>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</si>
  <si>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</si>
  <si>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</si>
  <si>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</si>
  <si>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</si>
  <si>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</si>
  <si>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</si>
  <si>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</si>
  <si>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</si>
  <si>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</si>
  <si>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</si>
  <si>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</si>
  <si>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</si>
  <si>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</si>
  <si>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</si>
  <si>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</si>
  <si>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</si>
  <si>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</si>
  <si>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</si>
  <si>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</si>
  <si>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</si>
  <si>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</si>
  <si>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</si>
  <si>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</si>
  <si>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</si>
  <si>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</si>
  <si>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</si>
  <si>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</si>
  <si>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</si>
  <si>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</si>
  <si>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</si>
  <si>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</si>
  <si>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</si>
  <si>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</si>
  <si>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</si>
  <si>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</si>
  <si>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</si>
  <si>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</si>
  <si>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</si>
  <si>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</si>
  <si>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</si>
  <si>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</si>
  <si>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</si>
  <si>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</si>
  <si>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</si>
  <si>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</si>
  <si>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</si>
  <si>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</si>
  <si>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</si>
  <si>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</si>
  <si>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</si>
  <si>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</si>
  <si>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</si>
  <si>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</si>
  <si>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</si>
  <si>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</si>
  <si>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</si>
  <si>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</si>
  <si>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</si>
  <si>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</si>
  <si>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</si>
  <si>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</si>
  <si>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</si>
  <si>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</si>
  <si>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</si>
  <si>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</si>
  <si>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</si>
  <si>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</si>
  <si>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</si>
  <si>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</si>
  <si>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</si>
  <si>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</si>
  <si>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</si>
  <si>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</si>
  <si>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</si>
  <si>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</si>
  <si>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</si>
  <si>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</si>
  <si>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</si>
  <si>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</si>
  <si>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</si>
  <si>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</si>
  <si>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</si>
  <si>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</si>
  <si>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</si>
  <si>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</si>
  <si>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</si>
  <si>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</si>
  <si>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</si>
  <si>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</si>
  <si>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</si>
  <si>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</si>
  <si>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</si>
  <si>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</si>
  <si>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</si>
  <si>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</si>
  <si>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</si>
  <si>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</si>
  <si>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</si>
  <si>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</si>
  <si>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</si>
  <si>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</si>
  <si>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</si>
  <si>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</si>
  <si>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</si>
  <si>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</si>
  <si>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</si>
  <si>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</si>
  <si>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</si>
  <si>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</si>
  <si>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</si>
  <si>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</si>
  <si>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</si>
  <si>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</si>
  <si>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</si>
  <si>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</si>
  <si>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</si>
  <si>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</si>
  <si>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</si>
  <si>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</si>
  <si>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</si>
  <si>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</si>
  <si>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</si>
  <si>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</si>
  <si>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</si>
  <si>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</si>
  <si>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</si>
  <si>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</si>
  <si>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</si>
  <si>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</si>
  <si>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</si>
  <si>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</si>
  <si>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</si>
  <si>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</si>
  <si>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</si>
  <si>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</si>
  <si>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</si>
  <si>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</si>
  <si>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</si>
  <si>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</si>
  <si>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</si>
  <si>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</si>
  <si>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</si>
  <si>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</si>
  <si>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</si>
  <si>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</si>
  <si>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</si>
  <si>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</si>
  <si>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</si>
  <si>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</si>
  <si>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</si>
  <si>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</si>
  <si>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</si>
  <si>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</si>
  <si>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</si>
  <si>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</si>
  <si>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</si>
  <si>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</si>
  <si>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</si>
  <si>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</si>
  <si>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</si>
  <si>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</si>
  <si>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</si>
  <si>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</si>
  <si>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</si>
  <si>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</si>
  <si>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</si>
  <si>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</si>
  <si>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</si>
  <si>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</si>
  <si>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</si>
  <si>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</si>
  <si>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</si>
  <si>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</si>
  <si>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</si>
  <si>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</si>
  <si>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</si>
  <si>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</si>
  <si>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</si>
  <si>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</si>
  <si>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</si>
  <si>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</si>
  <si>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</si>
  <si>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</si>
  <si>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</si>
  <si>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</si>
  <si>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</si>
  <si>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</si>
  <si>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</si>
  <si>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</si>
  <si>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</si>
  <si>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</si>
  <si>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</si>
  <si>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</si>
  <si>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</si>
  <si>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</si>
  <si>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</si>
  <si>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</si>
  <si>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</si>
  <si>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</si>
  <si>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</si>
  <si>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</si>
  <si>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</si>
  <si>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</si>
  <si>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</si>
  <si>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</si>
  <si>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</si>
  <si>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</si>
  <si>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</si>
  <si>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</si>
  <si>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</si>
  <si>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</si>
  <si>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</si>
  <si>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</si>
  <si>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</si>
  <si>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</si>
  <si>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</si>
  <si>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</si>
  <si>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</si>
  <si>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</si>
  <si>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</si>
  <si>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</si>
  <si>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</si>
  <si>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</si>
  <si>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</si>
  <si>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</si>
  <si>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</si>
  <si>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</si>
  <si>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</si>
  <si>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</si>
  <si>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</si>
  <si>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</si>
  <si>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</si>
  <si>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</si>
  <si>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</si>
  <si>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</si>
  <si>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</si>
  <si>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</si>
  <si>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</si>
  <si>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</si>
  <si>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</si>
  <si>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</si>
  <si>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</si>
  <si>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</si>
  <si>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</si>
  <si>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</si>
  <si>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</si>
  <si>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</si>
  <si>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</si>
  <si>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</si>
  <si>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</si>
  <si>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</si>
  <si>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</si>
  <si>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</si>
  <si>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</si>
  <si>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</si>
  <si>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</si>
  <si>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</si>
  <si>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</si>
  <si>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</si>
  <si>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</si>
  <si>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</si>
  <si>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</si>
  <si>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</si>
  <si>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</si>
  <si>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</si>
  <si>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</si>
  <si>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</si>
  <si>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</si>
  <si>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</si>
  <si>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</si>
  <si>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</si>
  <si>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</si>
  <si>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</si>
  <si>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</si>
  <si>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</si>
  <si>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</si>
  <si>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</si>
  <si>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</si>
  <si>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</si>
  <si>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</si>
  <si>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</si>
  <si>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</si>
  <si>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</si>
  <si>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</si>
  <si>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</si>
  <si>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</si>
  <si>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</si>
  <si>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</si>
  <si>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</si>
  <si>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</si>
  <si>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</si>
  <si>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</si>
  <si>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</si>
  <si>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</si>
  <si>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</si>
  <si>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</si>
  <si>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</si>
  <si>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</si>
  <si>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</si>
  <si>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</si>
  <si>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</si>
  <si>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</si>
  <si>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</si>
  <si>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</si>
  <si>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</si>
  <si>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</si>
  <si>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</si>
  <si>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</si>
  <si>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</si>
  <si>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</si>
  <si>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</si>
  <si>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</si>
  <si>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</si>
  <si>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</si>
  <si>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</si>
  <si>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</si>
  <si>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</si>
  <si>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</si>
  <si>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</si>
  <si>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</si>
  <si>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</si>
  <si>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</si>
  <si>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</si>
  <si>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</si>
  <si>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</si>
  <si>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</si>
  <si>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</si>
  <si>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</si>
  <si>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</si>
  <si>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</si>
  <si>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</si>
  <si>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</si>
  <si>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</si>
  <si>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</si>
  <si>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</si>
  <si>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</si>
  <si>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</si>
  <si>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</si>
  <si>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</si>
  <si>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</si>
  <si>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</si>
  <si>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</si>
  <si>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</si>
  <si>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</si>
  <si>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</si>
  <si>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</si>
  <si>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</si>
  <si>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</si>
  <si>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</si>
  <si>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</si>
  <si>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</si>
  <si>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</si>
  <si>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</si>
  <si>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</si>
  <si>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</si>
  <si>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</si>
  <si>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</si>
  <si>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</si>
  <si>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</si>
  <si>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</si>
  <si>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</si>
  <si>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</si>
  <si>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</si>
  <si>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</si>
  <si>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</si>
  <si>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</si>
  <si>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</si>
  <si>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</si>
  <si>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</si>
  <si>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</si>
  <si>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</si>
  <si>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</si>
  <si>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</si>
  <si>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</si>
  <si>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</si>
  <si>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</si>
  <si>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</si>
  <si>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</si>
  <si>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</si>
  <si>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</si>
  <si>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</si>
  <si>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</si>
  <si>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</si>
  <si>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</si>
  <si>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</si>
  <si>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</si>
  <si>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</si>
  <si>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</si>
  <si>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</si>
  <si>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</si>
  <si>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</si>
  <si>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</si>
  <si>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</si>
  <si>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</si>
  <si>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</si>
  <si>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</si>
  <si>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</si>
  <si>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</si>
  <si>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</si>
  <si>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</si>
  <si>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</si>
  <si>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</si>
  <si>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</si>
  <si>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</si>
  <si>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</si>
  <si>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</si>
  <si>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</si>
  <si>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</si>
  <si>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</si>
  <si>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</si>
  <si>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</si>
  <si>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</si>
  <si>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</si>
  <si>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</si>
  <si>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</si>
  <si>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</si>
  <si>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</si>
  <si>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</si>
  <si>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</si>
  <si>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</si>
  <si>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</si>
  <si>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</si>
  <si>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</si>
  <si>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</si>
  <si>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</si>
  <si>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</si>
  <si>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</si>
  <si>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</si>
  <si>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</si>
  <si>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</si>
  <si>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</si>
  <si>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</si>
  <si>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</si>
  <si>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</si>
  <si>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</si>
  <si>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</si>
  <si>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</si>
  <si>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</si>
  <si>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</si>
  <si>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</si>
  <si>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</si>
  <si>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</si>
  <si>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</si>
  <si>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</si>
  <si>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</si>
  <si>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</si>
  <si>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</si>
  <si>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</si>
  <si>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</si>
  <si>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</si>
  <si>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</si>
  <si>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</si>
  <si>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</si>
  <si>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</si>
  <si>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</si>
  <si>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</si>
  <si>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</si>
  <si>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</si>
  <si>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</si>
  <si>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</si>
  <si>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</si>
  <si>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</si>
  <si>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</si>
  <si>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</si>
  <si>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</si>
  <si>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</si>
  <si>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</si>
  <si>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</si>
  <si>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</si>
  <si>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</si>
  <si>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</si>
  <si>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</si>
  <si>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</si>
  <si>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</si>
  <si>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</si>
  <si>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</si>
  <si>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</si>
  <si>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</si>
  <si>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</si>
  <si>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</si>
  <si>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</si>
  <si>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</si>
  <si>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</si>
  <si>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</si>
  <si>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</si>
  <si>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</si>
  <si>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</si>
  <si>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</si>
  <si>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</si>
  <si>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</si>
  <si>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</si>
  <si>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</si>
  <si>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</si>
  <si>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</si>
  <si>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</si>
  <si>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</si>
  <si>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</si>
  <si>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</si>
  <si>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</si>
  <si>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</si>
  <si>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</si>
  <si>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</si>
  <si>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</si>
  <si>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</si>
  <si>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</si>
  <si>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</si>
  <si>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</si>
  <si>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</si>
  <si>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</si>
  <si>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</si>
  <si>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</si>
  <si>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</si>
  <si>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</si>
  <si>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</si>
  <si>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</si>
  <si>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</si>
  <si>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</si>
  <si>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</si>
  <si>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</si>
  <si>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</si>
  <si>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</si>
  <si>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</si>
  <si>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</si>
  <si>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</si>
  <si>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</si>
  <si>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</si>
  <si>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</si>
  <si>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</si>
  <si>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</si>
  <si>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</si>
  <si>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</si>
  <si>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</si>
  <si>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</si>
  <si>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</si>
  <si>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</si>
  <si>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</si>
  <si>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</si>
  <si>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</si>
  <si>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</si>
  <si>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</si>
  <si>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</si>
  <si>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</si>
  <si>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</si>
  <si>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</si>
  <si>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</si>
  <si>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</si>
  <si>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</si>
  <si>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</si>
  <si>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</si>
  <si>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</si>
  <si>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</si>
  <si>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</si>
  <si>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</si>
  <si>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</si>
  <si>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</si>
  <si>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</si>
  <si>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</si>
  <si>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</si>
  <si>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</si>
  <si>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</si>
  <si>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</si>
  <si>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</si>
  <si>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</si>
  <si>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</si>
  <si>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</si>
  <si>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</si>
  <si>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</si>
  <si>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</si>
  <si>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</si>
  <si>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</si>
  <si>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</si>
  <si>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</si>
  <si>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</si>
  <si>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</si>
  <si>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</si>
  <si>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</si>
  <si>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</si>
  <si>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</si>
  <si>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</si>
  <si>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</si>
  <si>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</si>
  <si>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</si>
  <si>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</si>
  <si>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</si>
  <si>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</si>
  <si>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</si>
  <si>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</si>
  <si>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</si>
  <si>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</si>
  <si>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</si>
  <si>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</si>
  <si>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</si>
  <si>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</si>
  <si>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</si>
  <si>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</si>
  <si>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</si>
  <si>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</si>
  <si>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</si>
  <si>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</si>
  <si>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</si>
  <si>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</si>
  <si>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</si>
  <si>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</si>
  <si>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</si>
  <si>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</si>
  <si>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</si>
  <si>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</si>
  <si>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</si>
  <si>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</si>
  <si>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</si>
  <si>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</si>
  <si>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</si>
  <si>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</si>
  <si>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</si>
  <si>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</si>
  <si>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</si>
  <si>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</si>
  <si>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</si>
  <si>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</si>
  <si>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</si>
  <si>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</si>
  <si>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</si>
  <si>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</si>
  <si>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</si>
  <si>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</si>
  <si>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</si>
  <si>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</si>
  <si>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</si>
  <si>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</si>
  <si>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</si>
  <si>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</si>
  <si>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</si>
  <si>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</si>
  <si>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</si>
  <si>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</si>
  <si>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</si>
  <si>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</si>
  <si>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</si>
  <si>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</si>
  <si>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</si>
  <si>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</si>
  <si>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</si>
  <si>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</si>
  <si>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</si>
  <si>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</si>
  <si>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</si>
  <si>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</si>
  <si>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</si>
  <si>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</si>
  <si>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</si>
  <si>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</si>
  <si>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</si>
  <si>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</si>
  <si>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</si>
  <si>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</si>
  <si>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</si>
  <si>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</si>
  <si>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</si>
  <si>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</si>
  <si>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</si>
  <si>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</si>
  <si>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</si>
  <si>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</si>
  <si>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</si>
  <si>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</si>
  <si>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</si>
  <si>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</si>
  <si>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</si>
  <si>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</si>
  <si>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</si>
  <si>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</si>
  <si>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</si>
  <si>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</si>
  <si>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</si>
  <si>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</si>
  <si>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</si>
  <si>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</si>
  <si>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</si>
  <si>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</si>
  <si>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</si>
  <si>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</si>
  <si>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</si>
  <si>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</si>
  <si>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</si>
  <si>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</si>
  <si>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</si>
  <si>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</si>
  <si>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</si>
  <si>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</si>
  <si>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</si>
  <si>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</si>
  <si>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</si>
  <si>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</si>
  <si>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</si>
  <si>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</si>
  <si>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</si>
  <si>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</si>
  <si>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</si>
  <si>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</si>
  <si>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</si>
  <si>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</si>
  <si>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</si>
  <si>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</si>
  <si>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</si>
  <si>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</si>
  <si>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</si>
  <si>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</si>
  <si>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</si>
  <si>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</si>
  <si>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</si>
  <si>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</si>
  <si>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</si>
  <si>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</si>
  <si>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</si>
  <si>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</si>
  <si>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</si>
  <si>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</si>
  <si>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</si>
  <si>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</si>
  <si>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</si>
  <si>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</si>
  <si>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</si>
  <si>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</si>
  <si>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</si>
  <si>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</si>
  <si>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</si>
  <si>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</si>
  <si>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</si>
  <si>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</si>
  <si>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</si>
  <si>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</si>
  <si>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</si>
  <si>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</si>
  <si>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</si>
  <si>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</si>
  <si>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</si>
  <si>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</si>
  <si>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</si>
  <si>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</si>
  <si>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</si>
  <si>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</si>
  <si>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</si>
  <si>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</si>
  <si>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</si>
  <si>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</si>
  <si>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</si>
  <si>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</si>
  <si>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</si>
  <si>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</si>
  <si>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</si>
  <si>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</si>
  <si>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</si>
  <si>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</si>
  <si>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</si>
  <si>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</si>
  <si>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</si>
  <si>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</si>
  <si>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</si>
  <si>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</si>
  <si>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</si>
  <si>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</si>
  <si>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</si>
  <si>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</si>
  <si>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</si>
  <si>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</si>
  <si>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</si>
  <si>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</si>
  <si>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</si>
  <si>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</si>
  <si>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</si>
  <si>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</si>
  <si>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</si>
  <si>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</si>
  <si>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</si>
  <si>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</si>
  <si>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</si>
  <si>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</si>
  <si>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</si>
  <si>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</si>
  <si>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</si>
  <si>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</si>
  <si>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</si>
  <si>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</si>
  <si>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</si>
  <si>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</si>
  <si>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</si>
  <si>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</si>
  <si>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</si>
  <si>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</si>
  <si>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</si>
  <si>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</si>
  <si>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</si>
  <si>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</si>
  <si>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</si>
  <si>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</si>
  <si>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</si>
  <si>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</si>
  <si>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</si>
  <si>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</si>
  <si>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</si>
  <si>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</si>
  <si>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</si>
  <si>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</si>
  <si>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</si>
  <si>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</si>
  <si>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</si>
  <si>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</si>
  <si>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</si>
  <si>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</si>
  <si>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</si>
  <si>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</si>
  <si>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</si>
  <si>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</si>
  <si>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</si>
  <si>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</si>
  <si>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</si>
  <si>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</si>
  <si>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</si>
  <si>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</si>
  <si>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</si>
  <si>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</si>
  <si>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</si>
  <si>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</si>
  <si>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</si>
  <si>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</si>
  <si>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</si>
  <si>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</si>
  <si>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</si>
  <si>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</si>
  <si>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</si>
  <si>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</si>
  <si>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</si>
  <si>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</si>
  <si>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</si>
  <si>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</si>
  <si>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</si>
  <si>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</si>
  <si>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</si>
  <si>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</si>
  <si>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</si>
  <si>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</si>
  <si>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</si>
  <si>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</si>
  <si>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</si>
  <si>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</si>
  <si>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</si>
  <si>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</si>
  <si>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</si>
  <si>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</si>
  <si>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</si>
  <si>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</si>
  <si>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</si>
  <si>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</si>
  <si>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</si>
  <si>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</si>
  <si>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</si>
  <si>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</si>
  <si>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</si>
  <si>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</si>
  <si>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</si>
  <si>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</si>
  <si>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</si>
  <si>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</si>
  <si>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</si>
  <si>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</si>
  <si>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</si>
  <si>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</si>
  <si>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</si>
  <si>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</si>
  <si>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</si>
  <si>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</si>
  <si>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</si>
  <si>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</si>
  <si>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</si>
  <si>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</si>
  <si>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</si>
  <si>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</si>
  <si>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</si>
  <si>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</si>
  <si>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</si>
  <si>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</si>
  <si>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</si>
  <si>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</si>
  <si>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</si>
  <si>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</si>
  <si>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</si>
  <si>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</si>
  <si>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</si>
  <si>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</si>
  <si>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</si>
  <si>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</si>
  <si>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</si>
  <si>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</si>
  <si>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</si>
  <si>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</si>
  <si>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</si>
  <si>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</si>
  <si>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</si>
  <si>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</si>
  <si>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</si>
  <si>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</si>
  <si>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</si>
  <si>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</si>
  <si>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</si>
  <si>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</si>
  <si>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</si>
  <si>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</si>
  <si>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</si>
  <si>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</si>
  <si>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</si>
  <si>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</si>
  <si>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</si>
  <si>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</si>
  <si>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</si>
  <si>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</si>
  <si>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</si>
  <si>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</si>
  <si>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</si>
  <si>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</si>
  <si>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</si>
  <si>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</si>
  <si>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</si>
  <si>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</si>
  <si>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</si>
  <si>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</si>
  <si>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</si>
  <si>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</si>
  <si>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</si>
  <si>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</si>
  <si>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</si>
  <si>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</si>
  <si>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</si>
  <si>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</si>
  <si>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</si>
  <si>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</si>
  <si>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</si>
  <si>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</si>
  <si>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</si>
  <si>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</si>
  <si>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</si>
  <si>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</si>
  <si>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</si>
  <si>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</si>
  <si>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</si>
  <si>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</si>
  <si>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</si>
  <si>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</si>
  <si>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</si>
  <si>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</si>
  <si>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</si>
  <si>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</si>
  <si>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</si>
  <si>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</si>
  <si>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</si>
  <si>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</si>
  <si>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</si>
  <si>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</si>
  <si>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</si>
  <si>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</si>
  <si>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</si>
  <si>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</si>
  <si>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</si>
  <si>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</si>
  <si>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</si>
  <si>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</si>
  <si>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</si>
  <si>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</si>
  <si>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</si>
  <si>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</si>
  <si>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</si>
  <si>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</si>
  <si>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</si>
  <si>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</si>
  <si>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</si>
  <si>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</si>
  <si>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</si>
  <si>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</si>
  <si>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</si>
  <si>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</si>
  <si>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</si>
  <si>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</si>
  <si>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</si>
  <si>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</si>
  <si>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</si>
  <si>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</si>
  <si>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</si>
  <si>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</si>
  <si>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</si>
  <si>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</si>
  <si>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</si>
  <si>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</si>
  <si>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</si>
  <si>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</si>
  <si>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</si>
  <si>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</si>
  <si>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</si>
  <si>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</si>
  <si>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</si>
  <si>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</si>
  <si>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</si>
  <si>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</si>
  <si>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</si>
  <si>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</si>
  <si>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</si>
  <si>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</si>
  <si>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</si>
  <si>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</si>
  <si>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</si>
  <si>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</si>
  <si>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</si>
  <si>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</si>
  <si>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</si>
  <si>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</si>
  <si>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</si>
  <si>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</si>
  <si>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</si>
  <si>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</si>
  <si>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</si>
  <si>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</si>
  <si>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</si>
  <si>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</si>
  <si>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</si>
  <si>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</si>
  <si>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</si>
  <si>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</si>
  <si>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</si>
  <si>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</si>
  <si>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</si>
  <si>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</si>
  <si>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</si>
  <si>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</si>
  <si>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</si>
  <si>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</si>
  <si>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</si>
  <si>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</si>
  <si>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</si>
  <si>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</si>
  <si>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</si>
  <si>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</si>
  <si>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</si>
  <si>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</si>
  <si>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</si>
  <si>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</si>
  <si>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</si>
  <si>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</si>
  <si>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</si>
  <si>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</si>
  <si>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</si>
  <si>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</si>
  <si>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</si>
  <si>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</si>
  <si>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</si>
  <si>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</si>
  <si>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</si>
  <si>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</si>
  <si>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</si>
  <si>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</si>
  <si>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</si>
  <si>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</si>
  <si>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</si>
  <si>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</si>
  <si>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</si>
  <si>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</si>
  <si>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</si>
  <si>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</si>
  <si>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</si>
  <si>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</si>
  <si>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</si>
  <si>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</si>
  <si>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</si>
  <si>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</si>
  <si>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</si>
  <si>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</si>
  <si>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</si>
  <si>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</si>
  <si>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</si>
  <si>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</si>
  <si>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</si>
  <si>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</si>
  <si>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</si>
  <si>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</si>
  <si>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</si>
  <si>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</si>
  <si>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</si>
  <si>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</si>
  <si>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</si>
  <si>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</si>
  <si>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</si>
  <si>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</si>
  <si>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</si>
  <si>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</si>
  <si>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</si>
  <si>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</si>
  <si>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</si>
  <si>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</si>
  <si>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</si>
  <si>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</si>
  <si>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</si>
  <si>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</si>
  <si>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</si>
  <si>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</si>
  <si>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</si>
  <si>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</si>
  <si>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</si>
  <si>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</si>
  <si>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</si>
  <si>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</si>
  <si>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</si>
  <si>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</si>
  <si>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</si>
  <si>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</si>
  <si>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</si>
  <si>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</si>
  <si>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</si>
  <si>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</si>
  <si>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</si>
  <si>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</si>
  <si>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</si>
  <si>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</si>
  <si>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</si>
  <si>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</si>
  <si>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</si>
  <si>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</si>
  <si>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</si>
  <si>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</si>
  <si>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</si>
  <si>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</si>
  <si>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</si>
  <si>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</si>
  <si>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</si>
  <si>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</si>
  <si>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</si>
  <si>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</si>
  <si>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</si>
  <si>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</si>
  <si>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</si>
  <si>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</si>
  <si>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</si>
  <si>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</si>
  <si>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</si>
  <si>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</si>
  <si>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</si>
  <si>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</si>
  <si>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</si>
  <si>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</si>
  <si>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</si>
  <si>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</si>
  <si>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</si>
  <si>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</si>
  <si>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</si>
  <si>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</si>
  <si>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</si>
  <si>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</si>
  <si>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</si>
  <si>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</si>
  <si>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</si>
  <si>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</si>
  <si>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</si>
  <si>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</si>
  <si>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</si>
  <si>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</si>
  <si>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</si>
  <si>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</si>
  <si>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</si>
  <si>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</si>
  <si>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</si>
  <si>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</si>
  <si>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</si>
  <si>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</si>
  <si>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</si>
  <si>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</si>
  <si>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</si>
  <si>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</si>
  <si>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</si>
  <si>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</si>
  <si>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</si>
  <si>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</si>
  <si>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</si>
  <si>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</si>
  <si>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</si>
  <si>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</si>
  <si>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</si>
  <si>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</si>
  <si>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</si>
  <si>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</si>
  <si>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</si>
  <si>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</si>
  <si>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</si>
  <si>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</si>
  <si>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</si>
  <si>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</si>
  <si>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</si>
  <si>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</si>
  <si>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</si>
  <si>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</si>
  <si>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</si>
  <si>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</si>
  <si>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</si>
  <si>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</si>
  <si>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</si>
  <si>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</si>
  <si>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</si>
  <si>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</si>
  <si>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</si>
  <si>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</si>
  <si>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</si>
  <si>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</si>
  <si>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</si>
  <si>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</si>
  <si>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</si>
  <si>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</si>
  <si>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</si>
  <si>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</si>
  <si>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</si>
  <si>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</si>
  <si>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</si>
  <si>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</si>
  <si>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</si>
  <si>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</si>
  <si>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</si>
  <si>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</si>
  <si>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</si>
  <si>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</si>
  <si>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</si>
  <si>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</si>
  <si>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</si>
  <si>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</si>
  <si>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</si>
  <si>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</si>
  <si>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</si>
  <si>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</si>
  <si>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</si>
  <si>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</si>
  <si>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</si>
  <si>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</si>
  <si>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</si>
  <si>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</si>
  <si>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</si>
  <si>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</si>
  <si>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</si>
  <si>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</si>
  <si>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</si>
  <si>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</si>
  <si>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</si>
  <si>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</si>
  <si>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</si>
  <si>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</si>
  <si>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</si>
  <si>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</si>
  <si>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</si>
  <si>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</si>
  <si>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</si>
  <si>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</si>
  <si>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</si>
  <si>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</si>
  <si>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</si>
  <si>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</si>
  <si>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</si>
  <si>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</si>
  <si>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</si>
  <si>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</si>
  <si>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</si>
  <si>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</si>
  <si>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</si>
  <si>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</si>
  <si>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</si>
  <si>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</si>
  <si>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</si>
  <si>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</si>
  <si>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</si>
  <si>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</si>
  <si>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</si>
  <si>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</si>
  <si>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</si>
  <si>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</si>
  <si>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</si>
  <si>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</si>
  <si>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</si>
  <si>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</si>
  <si>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</si>
  <si>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</si>
  <si>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</si>
  <si>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</si>
  <si>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</si>
  <si>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</si>
  <si>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</si>
  <si>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</si>
  <si>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</si>
  <si>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</si>
  <si>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</si>
  <si>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</si>
  <si>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</si>
  <si>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</si>
  <si>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</si>
  <si>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</si>
  <si>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</si>
  <si>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</si>
  <si>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</si>
  <si>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</si>
  <si>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</si>
  <si>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</si>
  <si>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</si>
  <si>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</si>
  <si>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</si>
  <si>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</si>
  <si>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</si>
  <si>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</si>
  <si>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</si>
  <si>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</si>
  <si>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</si>
  <si>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</si>
  <si>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</si>
  <si>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</si>
  <si>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</si>
  <si>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</si>
  <si>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</si>
  <si>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</si>
  <si>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</si>
  <si>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</si>
  <si>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</si>
  <si>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</si>
  <si>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</si>
  <si>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</si>
  <si>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</si>
  <si>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</si>
  <si>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</si>
  <si>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</si>
  <si>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</si>
  <si>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</si>
  <si>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</si>
  <si>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</si>
  <si>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</si>
  <si>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</si>
  <si>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</si>
  <si>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</si>
  <si>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</si>
  <si>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</si>
  <si>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</si>
  <si>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</si>
  <si>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</si>
  <si>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</si>
  <si>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</si>
  <si>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</si>
  <si>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</si>
  <si>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</si>
  <si>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</si>
  <si>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</si>
  <si>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</si>
  <si>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</si>
  <si>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</si>
  <si>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</si>
  <si>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</si>
  <si>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</si>
  <si>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</si>
  <si>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</si>
  <si>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</si>
  <si>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</si>
  <si>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</si>
  <si>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</si>
  <si>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</si>
  <si>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</si>
  <si>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</si>
  <si>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</si>
  <si>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</si>
  <si>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</si>
  <si>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</si>
  <si>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</si>
  <si>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</si>
  <si>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</si>
  <si>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</si>
  <si>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</si>
  <si>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</si>
  <si>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</si>
  <si>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</si>
  <si>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</si>
  <si>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</si>
  <si>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</si>
  <si>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</si>
  <si>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</si>
  <si>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</si>
  <si>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</si>
  <si>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</si>
  <si>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</si>
  <si>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</si>
  <si>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</si>
  <si>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</si>
  <si>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</si>
  <si>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</si>
  <si>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</si>
  <si>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</si>
  <si>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</si>
  <si>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</si>
  <si>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</si>
  <si>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</si>
  <si>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</si>
  <si>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</si>
  <si>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</si>
  <si>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</si>
  <si>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</si>
  <si>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</si>
  <si>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</si>
  <si>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</si>
  <si>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</si>
  <si>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</si>
  <si>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</si>
  <si>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</si>
  <si>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</si>
  <si>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</si>
  <si>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</si>
  <si>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</si>
  <si>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</si>
  <si>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</si>
  <si>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</si>
  <si>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</si>
  <si>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</si>
  <si>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</si>
  <si>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</si>
  <si>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</si>
  <si>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</si>
  <si>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</si>
  <si>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</si>
  <si>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</si>
  <si>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</si>
  <si>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</si>
  <si>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</si>
  <si>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</si>
  <si>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</si>
  <si>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</si>
  <si>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</si>
  <si>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</si>
  <si>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</si>
  <si>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</si>
  <si>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</si>
  <si>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</si>
  <si>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</si>
  <si>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</si>
  <si>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</si>
  <si>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</si>
  <si>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</si>
  <si>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</si>
  <si>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</si>
  <si>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</si>
  <si>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</si>
  <si>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</si>
  <si>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</si>
  <si>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</si>
  <si>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</si>
  <si>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</si>
  <si>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</si>
  <si>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</si>
  <si>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</si>
  <si>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</si>
  <si>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</si>
  <si>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</si>
  <si>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</si>
  <si>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</si>
  <si>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</si>
  <si>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</si>
  <si>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</si>
  <si>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</si>
  <si>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</si>
  <si>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</si>
  <si>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</si>
  <si>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</si>
  <si>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</si>
  <si>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</si>
  <si>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</si>
  <si>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</si>
  <si>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</si>
  <si>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</si>
  <si>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</si>
  <si>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</si>
  <si>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</si>
  <si>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</si>
  <si>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</si>
  <si>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</si>
  <si>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</si>
  <si>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</si>
  <si>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</si>
  <si>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</si>
  <si>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</si>
  <si>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</si>
  <si>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</si>
  <si>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</si>
  <si>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</si>
  <si>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</si>
  <si>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</si>
  <si>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</si>
  <si>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</si>
  <si>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</si>
  <si>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</si>
  <si>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</si>
  <si>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</si>
  <si>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</si>
  <si>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</si>
  <si>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</si>
  <si>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</si>
  <si>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</si>
  <si>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</si>
  <si>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</si>
  <si>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</si>
  <si>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</si>
  <si>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</si>
  <si>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</si>
  <si>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</si>
  <si>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</si>
  <si>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</si>
  <si>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</si>
  <si>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</si>
  <si>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</si>
  <si>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</si>
  <si>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</si>
  <si>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</si>
  <si>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</si>
  <si>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</si>
  <si>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</si>
  <si>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</si>
  <si>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</si>
  <si>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</si>
  <si>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</si>
  <si>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</si>
  <si>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</si>
  <si>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</si>
  <si>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</si>
  <si>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</si>
  <si>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</si>
  <si>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</si>
  <si>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</si>
  <si>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</si>
  <si>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</si>
  <si>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</si>
  <si>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</si>
  <si>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</si>
  <si>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</si>
  <si>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</si>
  <si>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</si>
  <si>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</si>
  <si>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</si>
  <si>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</si>
  <si>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</si>
  <si>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</si>
  <si>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</si>
  <si>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</si>
  <si>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</si>
  <si>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</si>
  <si>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</si>
  <si>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</si>
  <si>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</si>
  <si>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</si>
  <si>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</si>
  <si>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</si>
  <si>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</si>
  <si>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</si>
  <si>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</si>
  <si>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</si>
  <si>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</si>
  <si>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</si>
  <si>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</si>
  <si>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</si>
  <si>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</si>
  <si>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</si>
  <si>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</si>
  <si>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</si>
  <si>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</si>
  <si>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</si>
  <si>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</si>
  <si>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</si>
  <si>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</si>
  <si>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</si>
  <si>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</si>
  <si>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</si>
  <si>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</si>
  <si>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</si>
  <si>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</si>
  <si>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</si>
  <si>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</si>
  <si>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</si>
  <si>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</si>
  <si>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</si>
  <si>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</si>
  <si>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</si>
  <si>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</si>
  <si>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</si>
  <si>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</si>
  <si>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</si>
  <si>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</si>
  <si>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</si>
  <si>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</si>
  <si>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</si>
  <si>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</si>
  <si>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</si>
  <si>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</si>
  <si>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</si>
  <si>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</si>
  <si>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</si>
  <si>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</si>
  <si>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</si>
  <si>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</si>
  <si>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</si>
  <si>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</si>
  <si>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</si>
  <si>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</si>
  <si>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</si>
  <si>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</si>
  <si>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</si>
  <si>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</si>
  <si>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</si>
  <si>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</si>
  <si>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</si>
  <si>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</si>
  <si>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</si>
  <si>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</si>
  <si>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</si>
  <si>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</si>
  <si>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</si>
  <si>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</si>
  <si>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</si>
  <si>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</si>
  <si>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</si>
  <si>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</si>
  <si>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</si>
  <si>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</si>
  <si>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</si>
  <si>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</si>
  <si>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</si>
  <si>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</si>
  <si>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</si>
  <si>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</si>
  <si>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</si>
  <si>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</si>
  <si>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</si>
  <si>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</si>
  <si>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</si>
  <si>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</si>
  <si>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</si>
  <si>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</si>
  <si>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</si>
  <si>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</si>
  <si>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</si>
  <si>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</si>
  <si>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</si>
  <si>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</si>
  <si>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</si>
  <si>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</si>
  <si>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</si>
  <si>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</si>
  <si>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</si>
  <si>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</si>
  <si>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</si>
  <si>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</si>
  <si>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</si>
  <si>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</si>
  <si>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</si>
  <si>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</si>
  <si>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</si>
  <si>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</si>
  <si>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</si>
  <si>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</si>
  <si>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</si>
  <si>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</si>
  <si>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</si>
  <si>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</si>
  <si>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</si>
  <si>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</si>
  <si>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</si>
  <si>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</si>
  <si>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</si>
  <si>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</si>
  <si>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</si>
  <si>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</si>
  <si>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</si>
  <si>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</si>
  <si>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</si>
  <si>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</si>
  <si>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</si>
  <si>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</si>
  <si>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</si>
  <si>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</si>
  <si>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</si>
  <si>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</si>
  <si>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</si>
  <si>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</si>
  <si>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</si>
  <si>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</si>
  <si>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</si>
  <si>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</si>
  <si>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</si>
  <si>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</si>
  <si>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</si>
  <si>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</si>
  <si>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</si>
  <si>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</si>
  <si>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</si>
  <si>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</si>
  <si>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</si>
  <si>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</si>
  <si>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</si>
  <si>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</si>
  <si>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</si>
  <si>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</si>
  <si>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</si>
  <si>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</si>
  <si>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</si>
  <si>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</si>
  <si>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</si>
  <si>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</si>
  <si>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</si>
  <si>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</si>
  <si>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</si>
  <si>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</si>
  <si>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</si>
  <si>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</si>
  <si>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</si>
  <si>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</si>
  <si>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</si>
  <si>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</si>
  <si>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</si>
  <si>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</si>
  <si>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</si>
  <si>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</si>
  <si>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</si>
  <si>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</si>
  <si>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</si>
  <si>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</si>
  <si>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</si>
  <si>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</si>
  <si>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</si>
  <si>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</si>
  <si>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</si>
  <si>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</si>
  <si>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</si>
  <si>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</si>
  <si>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</si>
  <si>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</si>
  <si>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</si>
  <si>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</si>
  <si>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</si>
  <si>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</si>
  <si>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</si>
  <si>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</si>
  <si>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</si>
  <si>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</si>
  <si>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</si>
  <si>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</si>
  <si>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</si>
  <si>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</si>
  <si>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</si>
  <si>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</si>
  <si>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</si>
  <si>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</si>
  <si>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</si>
  <si>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</si>
  <si>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</si>
  <si>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</si>
  <si>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</si>
  <si>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</si>
  <si>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</si>
  <si>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</si>
  <si>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</si>
  <si>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</si>
  <si>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</si>
  <si>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</si>
  <si>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</si>
  <si>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</si>
  <si>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</si>
  <si>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</si>
  <si>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</si>
  <si>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</si>
  <si>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</si>
  <si>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</si>
  <si>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</si>
  <si>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</si>
  <si>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</si>
  <si>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</si>
  <si>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</si>
  <si>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</si>
  <si>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</si>
  <si>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</si>
  <si>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</si>
  <si>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</si>
  <si>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</si>
  <si>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</si>
  <si>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</si>
  <si>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</si>
  <si>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</si>
  <si>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</si>
  <si>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</si>
  <si>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</si>
  <si>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</si>
  <si>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</si>
  <si>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</si>
  <si>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</si>
  <si>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</si>
  <si>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</si>
  <si>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</si>
  <si>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</si>
  <si>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</si>
  <si>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</si>
  <si>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</si>
  <si>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</si>
  <si>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</si>
  <si>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</si>
  <si>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</si>
  <si>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</si>
  <si>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</si>
  <si>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</si>
  <si>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</si>
  <si>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</si>
  <si>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</si>
  <si>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</si>
  <si>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</si>
  <si>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</si>
  <si>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</si>
  <si>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</si>
  <si>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</si>
  <si>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</si>
  <si>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</si>
  <si>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</si>
  <si>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</si>
  <si>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</si>
  <si>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</si>
  <si>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</si>
  <si>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</si>
  <si>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</si>
  <si>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</si>
  <si>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</si>
  <si>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</si>
  <si>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</si>
  <si>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</si>
  <si>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</si>
  <si>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</si>
  <si>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</si>
  <si>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</si>
  <si>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</si>
  <si>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</si>
  <si>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</si>
  <si>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</si>
  <si>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</si>
  <si>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</si>
  <si>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</si>
  <si>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</si>
  <si>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</si>
  <si>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</si>
  <si>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</si>
  <si>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</si>
  <si>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</si>
  <si>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</si>
  <si>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</si>
  <si>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</si>
  <si>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</si>
  <si>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</si>
  <si>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</si>
  <si>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</si>
  <si>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</si>
  <si>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</si>
  <si>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</si>
  <si>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</si>
  <si>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</si>
  <si>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</si>
  <si>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</si>
  <si>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</si>
  <si>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</si>
  <si>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</si>
  <si>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</si>
  <si>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</si>
  <si>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</si>
  <si>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</si>
  <si>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</si>
  <si>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</si>
  <si>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</si>
  <si>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</si>
  <si>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</si>
  <si>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</si>
  <si>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</si>
  <si>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</si>
  <si>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</si>
  <si>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</si>
  <si>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</si>
  <si>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</si>
  <si>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</si>
  <si>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</si>
  <si>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</si>
  <si>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</si>
  <si>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</si>
  <si>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</si>
  <si>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</si>
  <si>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</si>
  <si>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</si>
  <si>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</si>
  <si>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</si>
  <si>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</si>
  <si>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</si>
  <si>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</si>
  <si>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</si>
  <si>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</si>
  <si>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</si>
  <si>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</si>
  <si>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</si>
  <si>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</si>
  <si>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</si>
  <si>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</si>
  <si>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</si>
  <si>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</si>
  <si>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</si>
  <si>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</si>
  <si>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</si>
  <si>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</si>
  <si>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</si>
  <si>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</si>
  <si>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</si>
  <si>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</si>
  <si>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</si>
  <si>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</si>
  <si>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</si>
  <si>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</si>
  <si>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</si>
  <si>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</si>
  <si>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</si>
  <si>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</si>
  <si>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</si>
  <si>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</si>
  <si>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</si>
  <si>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</si>
  <si>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</si>
  <si>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</si>
  <si>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</si>
  <si>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</si>
  <si>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</si>
  <si>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</si>
  <si>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</si>
  <si>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</si>
  <si>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</si>
  <si>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</si>
  <si>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</si>
  <si>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</si>
  <si>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</si>
  <si>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</si>
  <si>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</si>
  <si>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</si>
  <si>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</si>
  <si>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</si>
  <si>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</si>
  <si>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</si>
  <si>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</si>
  <si>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</si>
  <si>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</si>
  <si>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</si>
  <si>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</si>
  <si>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</si>
  <si>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</si>
  <si>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</si>
  <si>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</si>
  <si>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</si>
  <si>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</si>
  <si>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</si>
  <si>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</si>
  <si>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</si>
  <si>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</si>
  <si>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</si>
  <si>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</si>
  <si>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</si>
  <si>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</si>
  <si>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</si>
  <si>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</si>
  <si>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</si>
  <si>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</si>
  <si>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</si>
  <si>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</si>
  <si>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</si>
  <si>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</si>
  <si>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</si>
  <si>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</si>
  <si>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</si>
  <si>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</si>
  <si>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</si>
  <si>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</si>
  <si>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</si>
  <si>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</si>
  <si>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</si>
  <si>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</si>
  <si>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</si>
  <si>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</si>
  <si>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</si>
  <si>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</si>
  <si>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</si>
  <si>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</si>
  <si>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</si>
  <si>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</si>
  <si>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</si>
  <si>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</si>
  <si>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</si>
  <si>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</si>
  <si>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</si>
  <si>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</si>
  <si>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</si>
  <si>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</si>
  <si>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</si>
  <si>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</si>
  <si>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</si>
  <si>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</si>
  <si>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</si>
  <si>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</si>
  <si>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</si>
  <si>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</si>
  <si>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</si>
  <si>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</si>
  <si>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</si>
  <si>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</si>
  <si>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</si>
  <si>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</si>
  <si>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</si>
  <si>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</si>
  <si>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</si>
  <si>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</si>
  <si>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</si>
  <si>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</si>
  <si>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</si>
  <si>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</si>
  <si>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</si>
  <si>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</si>
  <si>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</si>
  <si>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</si>
  <si>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</si>
  <si>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</si>
  <si>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</si>
  <si>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</si>
  <si>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</si>
  <si>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</si>
  <si>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</si>
  <si>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</si>
  <si>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</si>
  <si>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</si>
  <si>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</si>
  <si>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</si>
  <si>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</si>
  <si>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</si>
  <si>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</si>
  <si>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</si>
  <si>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</si>
  <si>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</si>
  <si>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</si>
  <si>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</si>
  <si>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</si>
  <si>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</si>
  <si>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</si>
  <si>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</si>
  <si>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</si>
  <si>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</si>
  <si>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</si>
  <si>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</si>
  <si>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</si>
  <si>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</si>
  <si>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</si>
  <si>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</si>
  <si>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</si>
  <si>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</si>
  <si>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</si>
  <si>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</si>
  <si>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</si>
  <si>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</si>
  <si>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</si>
  <si>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</si>
  <si>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</si>
  <si>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</si>
  <si>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</si>
  <si>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</si>
  <si>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</si>
  <si>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</si>
  <si>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</si>
  <si>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</si>
  <si>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</si>
  <si>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</si>
  <si>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</si>
  <si>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</si>
  <si>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</si>
  <si>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</si>
  <si>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</si>
  <si>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</si>
  <si>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</si>
  <si>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</si>
  <si>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</si>
  <si>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</si>
  <si>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</si>
  <si>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</si>
  <si>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</si>
  <si>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</si>
  <si>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</si>
  <si>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</si>
  <si>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</si>
  <si>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</si>
  <si>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</si>
  <si>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</si>
  <si>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</si>
  <si>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</si>
  <si>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</si>
  <si>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</si>
  <si>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</si>
  <si>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</si>
  <si>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</si>
  <si>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</si>
  <si>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</si>
  <si>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</si>
  <si>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</si>
  <si>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</si>
  <si>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</si>
  <si>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</si>
  <si>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</si>
  <si>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</si>
  <si>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</si>
  <si>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</si>
  <si>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</si>
  <si>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</si>
  <si>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</si>
  <si>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</si>
  <si>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</si>
  <si>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</si>
  <si>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</si>
  <si>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</si>
  <si>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</si>
  <si>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</si>
  <si>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</si>
  <si>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</si>
  <si>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</si>
  <si>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</si>
  <si>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</si>
  <si>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</si>
  <si>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</si>
  <si>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</si>
  <si>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</si>
  <si>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</si>
  <si>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</si>
  <si>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</si>
  <si>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</si>
  <si>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</si>
  <si>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</si>
  <si>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</si>
  <si>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</si>
  <si>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</si>
  <si>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</si>
  <si>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</si>
  <si>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</si>
  <si>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</si>
  <si>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</si>
  <si>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</si>
  <si>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</si>
  <si>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</si>
  <si>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</si>
  <si>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</si>
  <si>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</si>
  <si>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</si>
  <si>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</si>
  <si>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</si>
  <si>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</si>
  <si>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</si>
  <si>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</si>
  <si>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</si>
  <si>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</si>
  <si>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</si>
  <si>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</si>
  <si>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</si>
  <si>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</si>
  <si>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</si>
  <si>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</si>
  <si>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</si>
  <si>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</si>
  <si>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</si>
  <si>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</si>
  <si>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</si>
  <si>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</si>
  <si>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</si>
  <si>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</si>
  <si>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</si>
  <si>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</si>
  <si>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</si>
  <si>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</si>
  <si>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</si>
  <si>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</si>
  <si>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</si>
  <si>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</si>
  <si>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</si>
  <si>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</si>
  <si>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</si>
  <si>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</si>
  <si>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</si>
  <si>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</si>
  <si>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</si>
  <si>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</si>
  <si>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</si>
  <si>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</si>
  <si>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</si>
  <si>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</si>
  <si>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</si>
  <si>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</si>
  <si>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</si>
  <si>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</si>
  <si>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</si>
  <si>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</si>
  <si>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</si>
  <si>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</si>
  <si>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</si>
  <si>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</si>
  <si>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</si>
  <si>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</si>
  <si>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</si>
  <si>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</si>
  <si>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</si>
  <si>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</si>
  <si>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</si>
  <si>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</si>
  <si>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</si>
  <si>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</si>
  <si>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</si>
  <si>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</si>
  <si>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</si>
  <si>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</si>
  <si>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</si>
  <si>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</si>
  <si>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</si>
  <si>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</si>
  <si>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</si>
  <si>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</si>
  <si>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</si>
  <si>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</si>
  <si>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</si>
  <si>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</si>
  <si>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</si>
  <si>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</si>
  <si>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</si>
  <si>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</si>
  <si>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</si>
  <si>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</si>
  <si>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</si>
  <si>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</si>
  <si>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</si>
  <si>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</si>
  <si>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</si>
  <si>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</si>
  <si>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</si>
  <si>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</si>
  <si>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</si>
  <si>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</si>
  <si>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</si>
  <si>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</si>
  <si>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</si>
  <si>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</si>
  <si>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</si>
  <si>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</si>
  <si>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</si>
  <si>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</si>
  <si>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</si>
  <si>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</si>
  <si>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</si>
  <si>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</si>
  <si>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</si>
  <si>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</si>
  <si>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</si>
  <si>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</si>
  <si>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</si>
  <si>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</si>
  <si>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</si>
  <si>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</si>
  <si>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</si>
  <si>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</si>
  <si>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</si>
  <si>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</si>
  <si>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</si>
  <si>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</si>
  <si>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</si>
  <si>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</si>
  <si>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</si>
  <si>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</si>
  <si>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</si>
  <si>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</si>
  <si>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</si>
  <si>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</si>
  <si>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</si>
  <si>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</si>
  <si>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</si>
  <si>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</si>
  <si>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</si>
  <si>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</si>
  <si>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</si>
  <si>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</si>
  <si>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</si>
  <si>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</si>
  <si>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</si>
  <si>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</si>
  <si>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</si>
  <si>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</si>
  <si>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</si>
  <si>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</si>
  <si>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</si>
  <si>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</si>
  <si>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</si>
  <si>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</si>
  <si>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</si>
  <si>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</si>
  <si>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</si>
  <si>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</si>
  <si>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</si>
  <si>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</si>
  <si>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</si>
  <si>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</si>
  <si>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</si>
  <si>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</si>
  <si>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</si>
  <si>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</si>
  <si>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</si>
  <si>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</si>
  <si>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</si>
  <si>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</si>
  <si>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</si>
  <si>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</si>
  <si>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</si>
  <si>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</si>
  <si>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</si>
  <si>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</si>
  <si>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</si>
  <si>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</si>
  <si>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</si>
  <si>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</si>
  <si>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</si>
  <si>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</si>
  <si>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</si>
  <si>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</si>
  <si>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</si>
  <si>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</si>
  <si>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</si>
  <si>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</si>
  <si>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</si>
  <si>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</si>
  <si>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</si>
  <si>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</si>
  <si>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</si>
  <si>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</si>
  <si>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</si>
  <si>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</si>
  <si>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</si>
  <si>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</si>
  <si>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</si>
  <si>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</si>
  <si>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</si>
  <si>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</si>
  <si>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</si>
  <si>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</si>
  <si>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</si>
  <si>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</si>
  <si>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</si>
  <si>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</si>
  <si>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</si>
  <si>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</si>
  <si>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</si>
  <si>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</si>
  <si>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</si>
  <si>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</si>
  <si>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</si>
  <si>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</si>
  <si>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</si>
  <si>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</si>
  <si>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</si>
  <si>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</si>
  <si>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</si>
  <si>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</si>
  <si>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</si>
  <si>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</si>
  <si>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</si>
  <si>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</si>
  <si>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</si>
  <si>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</si>
  <si>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</si>
  <si>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</si>
  <si>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</si>
  <si>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</si>
  <si>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</si>
  <si>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</si>
  <si>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</si>
  <si>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</si>
  <si>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</si>
  <si>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</si>
  <si>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</si>
  <si>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</si>
  <si>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</si>
  <si>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</si>
  <si>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</si>
  <si>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</si>
  <si>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</si>
  <si>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</si>
  <si>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</si>
  <si>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</si>
  <si>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</si>
  <si>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</si>
  <si>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</si>
  <si>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</si>
  <si>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</si>
  <si>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</si>
  <si>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</si>
  <si>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</si>
  <si>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</si>
  <si>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</si>
  <si>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</si>
  <si>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</si>
  <si>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</si>
  <si>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</si>
  <si>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</si>
  <si>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</si>
  <si>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</si>
  <si>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</si>
  <si>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</si>
  <si>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</si>
  <si>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</si>
  <si>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</si>
  <si>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</si>
  <si>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</si>
  <si>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</si>
  <si>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</si>
  <si>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</si>
  <si>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</si>
  <si>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</si>
  <si>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</si>
  <si>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</si>
  <si>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</si>
  <si>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</si>
  <si>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</si>
  <si>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</si>
  <si>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</si>
  <si>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</si>
  <si>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</si>
  <si>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</si>
  <si>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</si>
  <si>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</si>
  <si>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</si>
  <si>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</si>
  <si>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</si>
  <si>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</si>
  <si>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</si>
  <si>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</si>
  <si>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</si>
  <si>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</si>
  <si>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</si>
  <si>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</si>
  <si>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</si>
  <si>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</si>
  <si>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</si>
  <si>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</si>
  <si>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</si>
  <si>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</si>
  <si>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</si>
  <si>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</si>
  <si>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</si>
  <si>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</si>
  <si>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</si>
  <si>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</si>
  <si>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</si>
  <si>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</si>
  <si>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</si>
  <si>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</si>
  <si>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</si>
  <si>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</si>
  <si>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</si>
  <si>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</si>
  <si>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</si>
  <si>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</si>
  <si>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</si>
  <si>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</si>
  <si>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</si>
  <si>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</si>
  <si>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</si>
  <si>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</si>
  <si>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</si>
  <si>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</si>
  <si>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</si>
  <si>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</si>
  <si>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</si>
  <si>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</si>
  <si>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</si>
  <si>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</si>
  <si>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</si>
  <si>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</si>
  <si>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</si>
  <si>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</si>
  <si>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</si>
  <si>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</si>
  <si>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</si>
  <si>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</si>
  <si>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</si>
  <si>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</si>
  <si>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</si>
  <si>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</si>
  <si>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</si>
  <si>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</si>
  <si>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</si>
  <si>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</si>
  <si>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</si>
  <si>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</si>
  <si>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</si>
  <si>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</si>
  <si>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</si>
  <si>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</si>
  <si>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</si>
  <si>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</si>
  <si>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</si>
  <si>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</si>
  <si>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</si>
  <si>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</si>
  <si>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</si>
  <si>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</si>
  <si>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</si>
  <si>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</si>
  <si>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</si>
  <si>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</si>
  <si>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</si>
  <si>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</si>
  <si>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</si>
  <si>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</si>
  <si>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</si>
  <si>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</si>
  <si>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</si>
  <si>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</si>
  <si>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</si>
  <si>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</si>
  <si>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</si>
  <si>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</si>
  <si>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</si>
  <si>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</si>
  <si>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</si>
  <si>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</si>
  <si>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</si>
  <si>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</si>
  <si>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</si>
  <si>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</si>
  <si>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</si>
  <si>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</si>
  <si>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</si>
  <si>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</si>
  <si>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</si>
  <si>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</si>
  <si>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</si>
  <si>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</si>
  <si>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</si>
  <si>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</si>
  <si>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</si>
  <si>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</si>
  <si>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</si>
  <si>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</si>
  <si>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</si>
  <si>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</si>
  <si>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</si>
  <si>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</si>
  <si>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</si>
  <si>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</si>
  <si>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</si>
  <si>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</si>
  <si>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</si>
  <si>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</si>
  <si>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</si>
  <si>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</si>
  <si>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</si>
  <si>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</si>
  <si>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</si>
  <si>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</si>
  <si>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</si>
  <si>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</si>
  <si>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</si>
  <si>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</si>
  <si>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</si>
  <si>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</si>
  <si>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</si>
  <si>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</si>
  <si>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</si>
  <si>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</si>
  <si>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</si>
  <si>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</si>
  <si>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</si>
  <si>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</si>
  <si>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</si>
  <si>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</si>
  <si>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</si>
  <si>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</si>
  <si>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</si>
  <si>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</si>
  <si>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</si>
  <si>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</si>
  <si>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</si>
  <si>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</si>
  <si>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</si>
  <si>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</si>
  <si>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</si>
  <si>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</si>
  <si>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</si>
  <si>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</si>
  <si>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</si>
  <si>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</si>
  <si>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</si>
  <si>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</si>
  <si>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</si>
  <si>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</si>
  <si>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</si>
  <si>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</si>
  <si>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</si>
  <si>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</si>
  <si>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</si>
  <si>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</si>
  <si>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</si>
  <si>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</si>
  <si>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</si>
  <si>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</si>
  <si>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</si>
  <si>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</si>
  <si>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</si>
  <si>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</si>
  <si>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</si>
  <si>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</si>
  <si>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</si>
  <si>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</si>
  <si>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</si>
  <si>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</si>
  <si>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</si>
  <si>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</si>
  <si>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</si>
  <si>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</si>
  <si>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</si>
  <si>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</si>
  <si>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</si>
  <si>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</si>
  <si>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</si>
  <si>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</si>
  <si>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</si>
  <si>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</si>
  <si>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</si>
  <si>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</si>
  <si>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</si>
  <si>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</si>
  <si>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</si>
  <si>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</si>
  <si>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</si>
  <si>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</si>
  <si>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</si>
  <si>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</si>
  <si>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</si>
  <si>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</si>
  <si>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</si>
  <si>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</si>
  <si>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</si>
  <si>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</si>
  <si>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</si>
  <si>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</si>
  <si>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</si>
  <si>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</si>
  <si>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</si>
  <si>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</si>
  <si>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</si>
  <si>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</si>
  <si>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</si>
  <si>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</si>
  <si>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</si>
  <si>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</si>
  <si>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</si>
  <si>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</si>
  <si>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</si>
  <si>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</si>
  <si>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</si>
  <si>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</si>
  <si>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</si>
  <si>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</si>
  <si>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</si>
  <si>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</si>
  <si>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</si>
  <si>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</si>
  <si>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</si>
  <si>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</si>
  <si>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</si>
  <si>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</si>
  <si>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</si>
  <si>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</si>
  <si>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</si>
  <si>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</si>
  <si>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</si>
  <si>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</si>
  <si>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</si>
  <si>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</si>
  <si>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</si>
  <si>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</si>
  <si>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</si>
  <si>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</si>
  <si>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</si>
  <si>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</si>
  <si>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</si>
  <si>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</si>
  <si>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</si>
  <si>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</si>
  <si>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</si>
  <si>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</si>
  <si>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</si>
  <si>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</si>
  <si>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</si>
  <si>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</si>
  <si>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</si>
  <si>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</si>
  <si>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</si>
  <si>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</si>
  <si>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</si>
  <si>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</si>
  <si>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</si>
  <si>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</si>
  <si>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</si>
  <si>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</si>
  <si>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</si>
  <si>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</si>
  <si>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</si>
  <si>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</si>
  <si>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</si>
  <si>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</si>
  <si>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</si>
  <si>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</si>
  <si>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</si>
  <si>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</si>
  <si>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</si>
  <si>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</si>
  <si>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</si>
  <si>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</si>
  <si>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</si>
  <si>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</si>
  <si>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</si>
  <si>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</si>
  <si>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</si>
  <si>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</si>
  <si>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</si>
  <si>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</si>
  <si>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</si>
  <si>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</si>
  <si>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</si>
  <si>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</si>
  <si>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</si>
  <si>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</si>
  <si>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</si>
  <si>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</si>
  <si>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</si>
  <si>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</si>
  <si>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</si>
  <si>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</si>
  <si>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</si>
  <si>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</si>
  <si>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</si>
  <si>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</si>
  <si>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</si>
  <si>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</si>
  <si>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</si>
  <si>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</si>
  <si>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</si>
  <si>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</si>
  <si>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</si>
  <si>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</si>
  <si>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</si>
  <si>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</si>
  <si>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</si>
  <si>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</si>
  <si>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</si>
  <si>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</si>
  <si>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</si>
  <si>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</si>
  <si>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</si>
  <si>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</si>
  <si>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</si>
  <si>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</si>
  <si>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</si>
  <si>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</si>
  <si>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</si>
  <si>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</si>
  <si>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</si>
  <si>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</si>
  <si>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</si>
  <si>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</si>
  <si>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</si>
  <si>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</si>
  <si>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</si>
  <si>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</si>
  <si>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</si>
  <si>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</si>
  <si>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</si>
  <si>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</si>
  <si>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</si>
  <si>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</si>
  <si>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</si>
  <si>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</si>
  <si>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</si>
  <si>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</si>
  <si>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</si>
  <si>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</si>
  <si>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</si>
  <si>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</si>
  <si>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</si>
  <si>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</si>
  <si>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</si>
  <si>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</si>
  <si>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</si>
  <si>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</si>
  <si>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</si>
  <si>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</si>
  <si>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</si>
  <si>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</si>
  <si>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</si>
  <si>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</si>
  <si>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</si>
  <si>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</si>
  <si>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</si>
  <si>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</si>
  <si>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</si>
  <si>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</si>
  <si>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</si>
  <si>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</si>
  <si>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</si>
  <si>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</si>
  <si>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</si>
  <si>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</si>
  <si>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</si>
  <si>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</si>
  <si>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</si>
  <si>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</si>
  <si>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</si>
  <si>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</si>
  <si>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</si>
  <si>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</si>
  <si>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</si>
  <si>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</si>
  <si>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</si>
  <si>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</si>
  <si>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</si>
  <si>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</si>
  <si>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</si>
  <si>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</si>
  <si>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</si>
  <si>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</si>
  <si>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</si>
  <si>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</si>
  <si>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</si>
  <si>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</si>
  <si>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</si>
  <si>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</si>
  <si>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</si>
  <si>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</si>
  <si>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</si>
  <si>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</si>
  <si>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</si>
  <si>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</si>
  <si>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</si>
  <si>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</si>
  <si>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</si>
  <si>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</si>
  <si>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</si>
  <si>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</si>
  <si>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</si>
  <si>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</si>
  <si>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</si>
  <si>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</si>
  <si>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</si>
  <si>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</si>
  <si>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</si>
  <si>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</si>
  <si>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</si>
  <si>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</si>
  <si>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</si>
  <si>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</si>
  <si>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</si>
  <si>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</si>
  <si>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</si>
  <si>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</si>
  <si>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</si>
  <si>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</si>
  <si>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</si>
  <si>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</si>
  <si>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</si>
  <si>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</si>
  <si>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</si>
  <si>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</si>
  <si>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</si>
  <si>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</si>
  <si>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</si>
  <si>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</si>
  <si>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</si>
  <si>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</si>
  <si>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</si>
  <si>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</si>
  <si>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</si>
  <si>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</si>
  <si>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</si>
  <si>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</si>
  <si>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</si>
  <si>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</si>
  <si>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</si>
  <si>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</si>
  <si>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</si>
  <si>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</si>
  <si>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</si>
  <si>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</si>
  <si>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</si>
  <si>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</si>
  <si>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</si>
  <si>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</si>
  <si>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</si>
  <si>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</si>
  <si>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</si>
  <si>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</si>
  <si>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</si>
  <si>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</si>
  <si>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</si>
  <si>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</si>
  <si>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</si>
  <si>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</si>
  <si>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</si>
  <si>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</si>
  <si>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</si>
  <si>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</si>
  <si>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</si>
  <si>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</si>
  <si>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</si>
  <si>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</si>
  <si>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</si>
  <si>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</si>
  <si>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</si>
  <si>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</si>
  <si>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</si>
  <si>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</si>
  <si>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</si>
  <si>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</si>
  <si>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</si>
  <si>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</si>
  <si>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</si>
  <si>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</si>
  <si>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</si>
  <si>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</si>
  <si>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</si>
  <si>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</si>
  <si>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</si>
  <si>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</si>
  <si>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</si>
  <si>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</si>
  <si>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</si>
  <si>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</si>
  <si>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</si>
  <si>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</si>
  <si>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</si>
  <si>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</si>
  <si>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</si>
  <si>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</si>
  <si>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</si>
  <si>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</si>
  <si>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</si>
  <si>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</si>
  <si>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</si>
  <si>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</si>
  <si>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</si>
  <si>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</si>
  <si>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</si>
  <si>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</si>
  <si>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</si>
  <si>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</si>
  <si>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</si>
  <si>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</si>
  <si>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</si>
  <si>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</si>
  <si>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</si>
  <si>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</si>
  <si>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</si>
  <si>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</si>
  <si>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</si>
  <si>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</si>
  <si>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</si>
  <si>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</si>
  <si>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</si>
  <si>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</si>
  <si>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</si>
  <si>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</si>
  <si>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</si>
  <si>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</si>
  <si>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</si>
  <si>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</si>
  <si>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</si>
  <si>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</si>
  <si>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</si>
  <si>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</si>
  <si>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</si>
  <si>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</si>
  <si>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</si>
  <si>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</si>
  <si>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</si>
  <si>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</si>
  <si>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</si>
  <si>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</si>
  <si>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</si>
  <si>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</si>
  <si>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</si>
  <si>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</si>
  <si>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</si>
  <si>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</si>
  <si>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</si>
  <si>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</si>
  <si>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</si>
  <si>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</si>
  <si>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</si>
  <si>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</si>
  <si>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</si>
  <si>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</si>
  <si>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</si>
  <si>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</si>
  <si>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</si>
  <si>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</si>
  <si>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</si>
  <si>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</si>
  <si>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</si>
  <si>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</si>
  <si>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</si>
  <si>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</si>
  <si>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</si>
  <si>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</si>
  <si>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</si>
  <si>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</si>
  <si>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</si>
  <si>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</si>
  <si>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</si>
  <si>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</si>
  <si>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</si>
  <si>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</si>
  <si>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</si>
  <si>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</si>
  <si>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</si>
  <si>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</si>
  <si>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</si>
  <si>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</si>
  <si>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</si>
  <si>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</si>
  <si>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</si>
  <si>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</si>
  <si>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</si>
  <si>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</si>
  <si>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</si>
  <si>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</si>
  <si>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</si>
  <si>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</si>
  <si>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</si>
  <si>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</si>
  <si>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</si>
  <si>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</si>
  <si>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</si>
  <si>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</si>
  <si>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</si>
  <si>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</si>
  <si>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</si>
  <si>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</si>
  <si>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</si>
  <si>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</si>
  <si>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</si>
  <si>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</si>
  <si>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</si>
  <si>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</si>
  <si>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</si>
  <si>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</si>
  <si>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</si>
  <si>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</si>
  <si>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</si>
  <si>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</si>
  <si>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</si>
  <si>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</si>
  <si>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</si>
  <si>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</si>
  <si>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</si>
  <si>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</si>
  <si>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</si>
  <si>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</si>
  <si>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</si>
  <si>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</si>
  <si>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</si>
  <si>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</si>
  <si>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</si>
  <si>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</si>
  <si>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</si>
  <si>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</si>
  <si>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</si>
  <si>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</si>
  <si>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</si>
  <si>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</si>
  <si>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</si>
  <si>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</si>
  <si>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</si>
  <si>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</si>
  <si>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</si>
  <si>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</si>
  <si>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</si>
  <si>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</si>
  <si>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</si>
  <si>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</si>
  <si>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</si>
  <si>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</si>
  <si>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</si>
  <si>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</si>
  <si>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</si>
  <si>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</si>
  <si>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</si>
  <si>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</si>
  <si>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</si>
  <si>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</si>
  <si>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</si>
  <si>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</si>
  <si>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</si>
  <si>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</si>
  <si>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</si>
  <si>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</si>
  <si>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</si>
  <si>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</si>
  <si>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</si>
  <si>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</si>
  <si>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</si>
  <si>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</si>
  <si>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</si>
  <si>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</si>
  <si>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</si>
  <si>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</si>
  <si>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</si>
  <si>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</si>
  <si>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</si>
  <si>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</si>
  <si>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</si>
  <si>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</si>
  <si>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</si>
  <si>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</si>
  <si>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</si>
  <si>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</si>
  <si>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</si>
  <si>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</si>
  <si>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</si>
  <si>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</si>
  <si>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</si>
  <si>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</si>
  <si>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</si>
  <si>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</si>
  <si>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</si>
  <si>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</si>
  <si>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</si>
  <si>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</si>
  <si>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</si>
  <si>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</si>
  <si>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</si>
  <si>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</si>
  <si>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</si>
  <si>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</si>
  <si>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</si>
  <si>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</si>
  <si>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</si>
  <si>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</si>
  <si>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</si>
  <si>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</si>
  <si>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</si>
  <si>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</si>
  <si>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</si>
  <si>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</si>
  <si>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</si>
  <si>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</si>
  <si>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</si>
  <si>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</si>
  <si>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</si>
  <si>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</si>
  <si>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</si>
  <si>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</si>
  <si>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</si>
  <si>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</si>
  <si>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</si>
  <si>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</si>
  <si>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</si>
  <si>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</si>
  <si>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</si>
  <si>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</si>
  <si>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</si>
  <si>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</si>
  <si>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</si>
  <si>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</si>
  <si>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</si>
  <si>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</si>
  <si>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</si>
  <si>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</si>
  <si>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</si>
  <si>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</si>
  <si>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</si>
  <si>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</si>
  <si>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</si>
  <si>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</si>
  <si>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</si>
  <si>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</si>
  <si>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</si>
  <si>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</si>
  <si>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</si>
  <si>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</si>
  <si>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</si>
  <si>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</si>
  <si>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</si>
  <si>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</si>
  <si>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</si>
  <si>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</si>
  <si>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</si>
  <si>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</si>
  <si>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</si>
  <si>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</si>
  <si>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</si>
  <si>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</si>
  <si>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</si>
  <si>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</si>
  <si>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</si>
  <si>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</si>
  <si>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</si>
  <si>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</si>
  <si>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</si>
  <si>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</si>
  <si>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</si>
  <si>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</si>
  <si>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</si>
  <si>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</si>
  <si>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</si>
  <si>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</si>
  <si>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</si>
  <si>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</si>
  <si>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</si>
  <si>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</si>
  <si>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</si>
  <si>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</si>
  <si>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</si>
  <si>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</si>
  <si>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</si>
  <si>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</si>
  <si>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</si>
  <si>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</si>
  <si>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</si>
  <si>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</si>
  <si>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</si>
  <si>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</si>
  <si>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</si>
  <si>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</si>
  <si>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</si>
  <si>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</si>
  <si>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</si>
  <si>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</si>
  <si>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</si>
  <si>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</si>
  <si>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</si>
  <si>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</si>
  <si>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</si>
  <si>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</si>
  <si>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</si>
  <si>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</si>
  <si>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</si>
  <si>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</si>
  <si>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</si>
  <si>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</si>
  <si>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</si>
  <si>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</si>
  <si>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</si>
  <si>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</si>
  <si>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</si>
  <si>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</si>
  <si>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</si>
  <si>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</si>
  <si>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</si>
  <si>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</si>
  <si>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</si>
  <si>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</si>
  <si>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</si>
  <si>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</si>
  <si>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</si>
  <si>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</si>
  <si>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</si>
  <si>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</si>
  <si>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</si>
  <si>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</si>
  <si>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</si>
  <si>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</si>
  <si>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</si>
  <si>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</si>
  <si>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</si>
  <si>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</si>
  <si>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</si>
  <si>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</si>
  <si>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</si>
  <si>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</si>
  <si>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</si>
  <si>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</si>
  <si>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</si>
  <si>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</si>
  <si>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</si>
  <si>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</si>
  <si>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</si>
  <si>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</si>
  <si>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</si>
  <si>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</si>
  <si>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</si>
  <si>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</si>
  <si>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</si>
  <si>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</si>
  <si>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</si>
  <si>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</si>
  <si>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</si>
  <si>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</si>
  <si>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</si>
  <si>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</si>
  <si>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</si>
  <si>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</si>
  <si>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</si>
  <si>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</si>
  <si>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</si>
  <si>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</si>
  <si>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</si>
  <si>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</si>
  <si>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</si>
  <si>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</si>
  <si>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</si>
  <si>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</si>
  <si>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</si>
  <si>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</si>
  <si>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</si>
  <si>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</si>
  <si>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</si>
  <si>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</si>
  <si>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</si>
  <si>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</si>
  <si>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</si>
  <si>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</si>
  <si>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</si>
  <si>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</si>
  <si>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</si>
  <si>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</si>
  <si>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</si>
  <si>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</si>
  <si>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</si>
  <si>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</si>
  <si>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</si>
  <si>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</si>
  <si>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</si>
  <si>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</si>
  <si>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</si>
  <si>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</si>
  <si>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</si>
  <si>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</si>
  <si>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</si>
  <si>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</si>
  <si>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</si>
  <si>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</si>
  <si>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</si>
  <si>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</si>
  <si>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</si>
  <si>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</si>
  <si>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</si>
  <si>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</si>
  <si>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</si>
  <si>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</si>
  <si>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</si>
  <si>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</si>
  <si>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</si>
  <si>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</si>
  <si>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</si>
  <si>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</si>
  <si>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</si>
  <si>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</si>
  <si>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</si>
  <si>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</si>
  <si>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</si>
  <si>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</si>
  <si>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</si>
  <si>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</si>
  <si>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</si>
  <si>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</si>
  <si>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</si>
  <si>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</si>
  <si>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</si>
  <si>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</si>
  <si>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</si>
  <si>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</si>
  <si>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</si>
  <si>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</si>
  <si>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</si>
  <si>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</si>
  <si>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</si>
  <si>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</si>
  <si>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</si>
  <si>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</si>
  <si>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</si>
  <si>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</si>
  <si>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</si>
  <si>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</si>
  <si>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</si>
  <si>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</si>
  <si>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</si>
  <si>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</si>
  <si>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</si>
  <si>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</si>
  <si>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</si>
  <si>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</si>
  <si>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</si>
  <si>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</si>
  <si>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</si>
  <si>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</si>
  <si>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</si>
  <si>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</si>
  <si>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</si>
  <si>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</si>
  <si>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</si>
  <si>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</si>
  <si>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</si>
  <si>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</si>
  <si>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</si>
  <si>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</si>
  <si>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</si>
  <si>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</si>
  <si>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</si>
  <si>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</si>
  <si>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</si>
  <si>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</si>
  <si>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</si>
  <si>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</si>
  <si>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</si>
  <si>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</si>
  <si>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</si>
  <si>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</si>
  <si>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</si>
  <si>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</si>
  <si>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</si>
  <si>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</si>
  <si>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</si>
  <si>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</si>
  <si>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</si>
  <si>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</si>
  <si>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</si>
  <si>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</si>
  <si>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</si>
  <si>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</si>
  <si>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</si>
  <si>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</si>
  <si>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</si>
  <si>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</si>
  <si>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</si>
  <si>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</si>
  <si>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</si>
  <si>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</si>
  <si>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</si>
  <si>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</si>
  <si>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</si>
  <si>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</si>
  <si>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</si>
  <si>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</si>
  <si>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</si>
  <si>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</si>
  <si>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</si>
  <si>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</si>
  <si>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</si>
  <si>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</si>
  <si>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</si>
  <si>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</si>
  <si>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</si>
  <si>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</si>
  <si>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</si>
  <si>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</si>
  <si>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</si>
  <si>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</si>
  <si>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</si>
  <si>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</si>
  <si>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</si>
  <si>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</si>
  <si>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</si>
  <si>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</si>
  <si>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</si>
  <si>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</si>
  <si>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</si>
  <si>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</si>
  <si>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</si>
  <si>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</si>
  <si>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</si>
  <si>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</si>
  <si>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</si>
  <si>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</si>
  <si>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</si>
  <si>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</si>
  <si>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</si>
  <si>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</si>
  <si>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</si>
  <si>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</si>
  <si>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</si>
  <si>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</si>
  <si>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</si>
  <si>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</si>
  <si>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</si>
  <si>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</si>
  <si>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</si>
  <si>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</si>
  <si>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</si>
  <si>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</si>
  <si>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</si>
  <si>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</si>
  <si>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</si>
  <si>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</si>
  <si>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</si>
  <si>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</si>
  <si>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</si>
  <si>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</si>
  <si>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</si>
  <si>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</si>
  <si>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</si>
  <si>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</si>
  <si>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</si>
  <si>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</si>
  <si>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</si>
  <si>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</si>
  <si>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</si>
  <si>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</si>
  <si>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</si>
  <si>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</si>
  <si>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</si>
  <si>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</si>
  <si>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</si>
  <si>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</si>
  <si>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</si>
  <si>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</si>
  <si>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</si>
  <si>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</si>
  <si>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</si>
  <si>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</si>
  <si>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</si>
  <si>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</si>
  <si>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</si>
  <si>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</si>
  <si>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</si>
  <si>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</si>
  <si>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</si>
  <si>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</si>
  <si>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</si>
  <si>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</si>
  <si>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</si>
  <si>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</si>
  <si>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</si>
  <si>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</si>
  <si>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</si>
  <si>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</si>
  <si>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</si>
  <si>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</si>
  <si>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</si>
  <si>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</si>
  <si>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</si>
  <si>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</si>
  <si>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</si>
  <si>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</si>
  <si>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</si>
  <si>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</si>
  <si>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</si>
  <si>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</si>
  <si>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</si>
  <si>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</si>
  <si>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</si>
  <si>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</si>
  <si>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</si>
  <si>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</si>
  <si>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</si>
  <si>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</si>
  <si>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</si>
  <si>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</si>
  <si>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</si>
  <si>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</si>
  <si>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</si>
  <si>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</si>
  <si>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</si>
  <si>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</si>
  <si>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</si>
  <si>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</si>
  <si>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</si>
  <si>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</si>
  <si>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</si>
  <si>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</si>
  <si>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</si>
  <si>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</si>
  <si>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</si>
  <si>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</si>
  <si>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</si>
  <si>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</si>
  <si>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</si>
  <si>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</si>
  <si>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</si>
  <si>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</si>
  <si>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</si>
  <si>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</si>
  <si>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</si>
  <si>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</si>
  <si>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</si>
  <si>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</si>
  <si>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</si>
  <si>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</si>
  <si>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</si>
  <si>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</si>
  <si>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</si>
  <si>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</si>
  <si>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</si>
  <si>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</si>
  <si>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</si>
  <si>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</si>
  <si>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</si>
  <si>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</si>
  <si>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</si>
  <si>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</si>
  <si>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</si>
  <si>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</si>
  <si>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</si>
  <si>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</si>
  <si>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</si>
  <si>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</si>
  <si>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</si>
  <si>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</si>
  <si>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</si>
  <si>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</si>
  <si>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</si>
  <si>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</si>
  <si>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</si>
  <si>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</si>
  <si>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</si>
  <si>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</si>
  <si>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</si>
  <si>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</si>
  <si>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</si>
  <si>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</si>
  <si>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</si>
  <si>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</si>
  <si>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</si>
  <si>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</si>
  <si>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</si>
  <si>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</si>
  <si>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</si>
  <si>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</si>
  <si>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</si>
  <si>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</si>
  <si>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</si>
  <si>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</si>
  <si>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</si>
  <si>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</si>
  <si>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</si>
  <si>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</si>
  <si>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</si>
  <si>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</si>
  <si>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</si>
  <si>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</si>
  <si>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</si>
  <si>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</si>
  <si>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</si>
  <si>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</si>
  <si>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</si>
  <si>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</si>
  <si>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</si>
  <si>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</si>
  <si>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</si>
  <si>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</si>
  <si>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</si>
  <si>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</si>
  <si>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</si>
  <si>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</si>
  <si>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</si>
  <si>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</si>
  <si>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</si>
  <si>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</si>
  <si>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</si>
  <si>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</si>
  <si>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</si>
  <si>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</si>
  <si>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</si>
  <si>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</si>
  <si>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</si>
  <si>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</si>
  <si>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</si>
  <si>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</si>
  <si>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</si>
  <si>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</si>
  <si>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</si>
  <si>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</si>
  <si>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</si>
  <si>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</si>
  <si>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</si>
  <si>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</si>
  <si>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</si>
  <si>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</si>
  <si>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</si>
  <si>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</si>
  <si>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</si>
  <si>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</si>
  <si>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</si>
  <si>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</si>
  <si>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</si>
  <si>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</si>
  <si>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</si>
  <si>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</si>
  <si>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</si>
  <si>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</si>
  <si>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</si>
  <si>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</si>
  <si>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</si>
  <si>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</si>
  <si>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</si>
  <si>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</si>
  <si>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</si>
  <si>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</si>
  <si>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</si>
  <si>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</si>
  <si>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</si>
  <si>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</si>
  <si>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</si>
  <si>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</si>
  <si>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</si>
  <si>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</si>
  <si>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</si>
  <si>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</si>
  <si>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</si>
  <si>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</si>
  <si>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</si>
  <si>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</si>
  <si>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</si>
  <si>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</si>
  <si>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</si>
  <si>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</si>
  <si>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</si>
  <si>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</si>
  <si>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</si>
  <si>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</si>
  <si>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</si>
  <si>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</si>
  <si>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</si>
  <si>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</si>
  <si>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</si>
  <si>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</si>
  <si>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</si>
  <si>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</si>
  <si>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</si>
  <si>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</si>
  <si>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</si>
  <si>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</si>
  <si>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</si>
  <si>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</si>
  <si>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</si>
  <si>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</si>
  <si>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</si>
  <si>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</si>
  <si>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</si>
  <si>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</si>
  <si>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</si>
  <si>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</si>
  <si>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</si>
  <si>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</si>
  <si>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</si>
  <si>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</si>
  <si>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</si>
  <si>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</si>
  <si>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</si>
  <si>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</si>
  <si>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</si>
  <si>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</si>
  <si>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</si>
  <si>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</si>
  <si>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</si>
  <si>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</si>
  <si>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</si>
  <si>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</si>
  <si>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</si>
  <si>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</si>
  <si>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</si>
  <si>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</si>
  <si>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</si>
  <si>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</si>
  <si>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</si>
  <si>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</si>
  <si>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</si>
  <si>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</si>
  <si>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</si>
  <si>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</si>
  <si>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</si>
  <si>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</si>
  <si>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</si>
  <si>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</si>
  <si>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</si>
  <si>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</si>
  <si>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</si>
  <si>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</si>
  <si>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</si>
  <si>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</si>
  <si>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</si>
  <si>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</si>
  <si>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</si>
  <si>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</si>
  <si>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</si>
  <si>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</si>
  <si>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</si>
  <si>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</si>
  <si>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</si>
  <si>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</si>
  <si>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</si>
  <si>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</si>
  <si>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</si>
  <si>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</si>
  <si>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</si>
  <si>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</si>
  <si>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</si>
  <si>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</si>
  <si>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</si>
  <si>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</si>
  <si>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</si>
  <si>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</si>
  <si>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</si>
  <si>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</si>
  <si>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</si>
  <si>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</si>
  <si>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</si>
  <si>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</si>
  <si>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</si>
  <si>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</si>
  <si>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</si>
  <si>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</si>
  <si>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</si>
  <si>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</si>
  <si>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</si>
  <si>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</si>
  <si>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</si>
  <si>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</si>
  <si>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</si>
  <si>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</si>
  <si>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</si>
  <si>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</si>
  <si>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</si>
  <si>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</si>
  <si>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</si>
  <si>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</si>
  <si>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</si>
  <si>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</si>
  <si>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</si>
  <si>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</si>
  <si>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</si>
  <si>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</si>
  <si>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</si>
  <si>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</si>
  <si>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</si>
  <si>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</si>
  <si>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</si>
  <si>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</si>
  <si>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</si>
  <si>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</si>
  <si>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</si>
  <si>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</si>
  <si>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</si>
  <si>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</si>
  <si>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</si>
  <si>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</si>
  <si>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</si>
  <si>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</si>
  <si>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</si>
  <si>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</si>
  <si>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</si>
  <si>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</si>
  <si>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</si>
  <si>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</si>
  <si>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</si>
  <si>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</si>
  <si>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</si>
  <si>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</si>
  <si>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</si>
  <si>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</si>
  <si>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</si>
  <si>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</si>
  <si>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</si>
  <si>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</si>
  <si>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</si>
  <si>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</si>
  <si>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</si>
  <si>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</si>
  <si>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</si>
  <si>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</si>
  <si>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</si>
  <si>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</si>
  <si>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</si>
  <si>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</si>
  <si>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</si>
  <si>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</si>
  <si>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</si>
  <si>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</si>
  <si>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</si>
  <si>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</si>
  <si>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</si>
  <si>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</si>
  <si>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</si>
  <si>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</si>
  <si>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</si>
  <si>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</si>
  <si>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</si>
  <si>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</si>
  <si>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</si>
  <si>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</si>
  <si>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</si>
  <si>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</si>
  <si>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</si>
  <si>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</si>
  <si>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</si>
  <si>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</si>
  <si>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</si>
  <si>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</si>
  <si>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</si>
  <si>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</si>
  <si>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</si>
  <si>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</si>
  <si>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</si>
  <si>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</si>
  <si>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</si>
  <si>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</si>
  <si>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</si>
  <si>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</si>
  <si>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</si>
  <si>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</si>
  <si>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</si>
  <si>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</si>
  <si>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</si>
  <si>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</si>
  <si>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</si>
  <si>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</si>
  <si>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</si>
  <si>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</si>
  <si>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</si>
  <si>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</si>
  <si>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</si>
  <si>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</si>
  <si>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</si>
  <si>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</si>
  <si>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</si>
  <si>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</si>
  <si>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</si>
  <si>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</si>
  <si>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</si>
  <si>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</si>
  <si>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</si>
  <si>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</si>
  <si>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</si>
  <si>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</si>
  <si>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</si>
  <si>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</si>
  <si>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</si>
  <si>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</si>
  <si>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</si>
  <si>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</si>
  <si>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</si>
  <si>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</si>
  <si>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</si>
  <si>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</si>
  <si>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</si>
  <si>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</si>
  <si>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</si>
  <si>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</si>
  <si>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</si>
  <si>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</si>
  <si>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</si>
  <si>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</si>
  <si>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</si>
  <si>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</si>
  <si>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</si>
  <si>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</si>
  <si>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</si>
  <si>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</si>
  <si>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</si>
  <si>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</si>
  <si>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</si>
  <si>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</si>
  <si>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</si>
  <si>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</si>
  <si>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</si>
  <si>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</si>
  <si>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</si>
  <si>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</si>
  <si>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</si>
  <si>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</si>
  <si>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</si>
  <si>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</si>
  <si>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</si>
  <si>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</si>
  <si>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</si>
  <si>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</si>
  <si>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</si>
  <si>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</si>
  <si>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</si>
  <si>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</si>
  <si>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</si>
  <si>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</si>
  <si>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</si>
  <si>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</si>
  <si>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</si>
  <si>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</si>
  <si>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</si>
  <si>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</si>
  <si>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</si>
  <si>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</si>
  <si>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</si>
  <si>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</si>
  <si>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</si>
  <si>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</si>
  <si>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</si>
  <si>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</si>
  <si>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</si>
  <si>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</si>
  <si>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</si>
  <si>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</si>
  <si>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</si>
  <si>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</si>
  <si>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</si>
  <si>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</si>
  <si>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</si>
  <si>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</si>
  <si>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</si>
  <si>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</si>
  <si>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</si>
  <si>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</si>
  <si>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</si>
  <si>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</si>
  <si>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</si>
  <si>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</si>
  <si>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</si>
  <si>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</si>
  <si>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</si>
  <si>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</si>
  <si>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</si>
  <si>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</si>
  <si>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</si>
  <si>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</si>
  <si>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</si>
  <si>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</si>
  <si>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</si>
  <si>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</si>
  <si>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</si>
  <si>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</si>
  <si>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</si>
  <si>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</si>
  <si>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</si>
  <si>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</si>
  <si>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</si>
  <si>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</si>
  <si>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</si>
  <si>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</si>
  <si>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</si>
  <si>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</si>
  <si>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</si>
  <si>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</si>
  <si>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</si>
  <si>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</si>
  <si>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</si>
  <si>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</si>
  <si>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</si>
  <si>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</si>
  <si>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</si>
  <si>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</si>
  <si>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</si>
  <si>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</si>
  <si>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</si>
  <si>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</si>
  <si>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</si>
  <si>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</si>
  <si>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</si>
  <si>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</si>
  <si>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</si>
  <si>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</si>
  <si>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</si>
  <si>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</si>
  <si>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</si>
  <si>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</si>
  <si>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</si>
  <si>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</si>
  <si>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</si>
  <si>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</si>
  <si>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</si>
  <si>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</si>
  <si>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</si>
  <si>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</si>
  <si>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</si>
  <si>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</si>
  <si>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</si>
  <si>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</si>
  <si>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</si>
  <si>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</si>
  <si>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</si>
  <si>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</si>
  <si>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</si>
  <si>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</si>
  <si>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</si>
  <si>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</si>
  <si>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</si>
  <si>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</si>
  <si>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</si>
  <si>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</si>
  <si>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</si>
  <si>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</si>
  <si>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</si>
  <si>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</si>
  <si>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</si>
  <si>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</si>
  <si>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</si>
  <si>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</si>
  <si>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</si>
  <si>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</si>
  <si>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</si>
  <si>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</si>
  <si>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</si>
  <si>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</si>
  <si>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</si>
  <si>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</si>
  <si>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</si>
  <si>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</si>
  <si>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</si>
  <si>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</si>
  <si>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</si>
  <si>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</si>
  <si>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</si>
  <si>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</si>
  <si>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</si>
  <si>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</si>
  <si>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</si>
  <si>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</si>
  <si>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</si>
  <si>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</si>
  <si>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</si>
  <si>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</si>
  <si>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</si>
  <si>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</si>
  <si>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</si>
  <si>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</si>
  <si>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</si>
  <si>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</si>
  <si>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</si>
  <si>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</si>
  <si>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</si>
  <si>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</si>
  <si>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</si>
  <si>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</si>
  <si>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</si>
  <si>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</si>
  <si>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</si>
  <si>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</si>
  <si>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</si>
  <si>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</si>
  <si>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</si>
  <si>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</si>
  <si>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</si>
  <si>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</si>
  <si>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</si>
  <si>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</si>
  <si>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</si>
  <si>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</si>
  <si>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</si>
  <si>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</si>
  <si>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</si>
  <si>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</si>
  <si>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</si>
  <si>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</si>
  <si>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</si>
  <si>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</si>
  <si>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</si>
  <si>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</si>
  <si>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</si>
  <si>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</si>
  <si>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</si>
  <si>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</si>
  <si>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</si>
  <si>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</si>
  <si>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</si>
  <si>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</si>
  <si>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</si>
  <si>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</si>
  <si>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</si>
  <si>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</si>
  <si>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</si>
  <si>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</si>
  <si>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</si>
  <si>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</si>
  <si>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</si>
  <si>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</si>
  <si>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</si>
  <si>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</si>
  <si>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</si>
  <si>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</si>
  <si>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</si>
  <si>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</si>
  <si>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</si>
  <si>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</si>
  <si>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</si>
  <si>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</si>
  <si>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</si>
  <si>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</si>
  <si>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</si>
  <si>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</si>
  <si>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</si>
  <si>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</si>
  <si>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</si>
  <si>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</si>
  <si>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</si>
  <si>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</si>
  <si>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</si>
  <si>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</si>
  <si>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</si>
  <si>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</si>
  <si>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</si>
  <si>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</si>
  <si>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</si>
  <si>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</si>
  <si>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</si>
  <si>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</si>
  <si>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</si>
  <si>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</si>
  <si>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</si>
  <si>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</si>
  <si>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</si>
  <si>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</si>
  <si>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</si>
  <si>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</si>
  <si>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</si>
  <si>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</si>
  <si>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</si>
  <si>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</si>
  <si>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</si>
  <si>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</si>
  <si>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</si>
  <si>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</si>
  <si>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</si>
  <si>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</si>
  <si>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</si>
  <si>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</si>
  <si>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</si>
  <si>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</si>
  <si>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</si>
  <si>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</si>
  <si>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</si>
  <si>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</si>
  <si>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</si>
  <si>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</si>
  <si>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</si>
  <si>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</si>
  <si>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</si>
  <si>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</si>
  <si>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</si>
  <si>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</si>
  <si>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</si>
  <si>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</si>
  <si>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</si>
  <si>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</si>
  <si>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</si>
  <si>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</si>
  <si>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</si>
  <si>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</si>
  <si>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</si>
  <si>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</si>
  <si>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</si>
  <si>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</si>
  <si>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</si>
  <si>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</si>
  <si>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</si>
  <si>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</si>
  <si>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</si>
  <si>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</si>
  <si>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</si>
  <si>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</si>
  <si>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</si>
  <si>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</si>
  <si>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</si>
  <si>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</si>
  <si>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</si>
  <si>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</si>
  <si>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</si>
  <si>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</si>
  <si>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</si>
  <si>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</si>
  <si>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</si>
  <si>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</si>
  <si>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</si>
  <si>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</si>
  <si>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</si>
  <si>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</si>
  <si>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</si>
  <si>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</si>
  <si>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</si>
  <si>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</si>
  <si>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</si>
  <si>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</si>
  <si>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</si>
  <si>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</si>
  <si>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</si>
  <si>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</si>
  <si>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</si>
  <si>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</si>
  <si>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</si>
  <si>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</si>
  <si>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</si>
  <si>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</si>
  <si>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</si>
  <si>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</si>
  <si>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</si>
  <si>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</si>
  <si>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</si>
  <si>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</si>
  <si>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</si>
  <si>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</si>
  <si>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</si>
  <si>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</si>
  <si>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</si>
  <si>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</si>
  <si>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</si>
  <si>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</si>
  <si>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</si>
  <si>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</si>
  <si>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</si>
  <si>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</si>
  <si>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</si>
  <si>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</si>
  <si>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</si>
  <si>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</si>
  <si>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</si>
  <si>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</si>
  <si>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</si>
  <si>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</si>
  <si>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</si>
  <si>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</si>
  <si>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</si>
  <si>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</si>
  <si>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</si>
  <si>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</si>
  <si>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</si>
  <si>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</si>
  <si>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</si>
  <si>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</si>
  <si>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</si>
  <si>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</si>
  <si>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</si>
  <si>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</si>
  <si>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</si>
  <si>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</si>
  <si>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</si>
  <si>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</si>
  <si>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</si>
  <si>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</si>
  <si>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</si>
  <si>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</si>
  <si>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</si>
  <si>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</si>
  <si>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</si>
  <si>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</si>
  <si>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</si>
  <si>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</si>
  <si>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</si>
  <si>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</si>
  <si>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</si>
  <si>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</si>
  <si>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</si>
  <si>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</si>
  <si>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</si>
  <si>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</si>
  <si>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</si>
  <si>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</si>
  <si>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</si>
  <si>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</si>
  <si>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</si>
  <si>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</si>
  <si>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</si>
  <si>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</si>
  <si>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</si>
  <si>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</si>
  <si>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</si>
  <si>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</si>
  <si>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</si>
  <si>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</si>
  <si>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</si>
  <si>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</si>
  <si>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</si>
  <si>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</si>
  <si>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</si>
  <si>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</si>
  <si>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</si>
  <si>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</si>
  <si>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</si>
  <si>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</si>
  <si>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</si>
  <si>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</si>
  <si>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</si>
  <si>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</si>
  <si>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</si>
  <si>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</si>
  <si>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</si>
  <si>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</si>
  <si>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</si>
  <si>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</si>
  <si>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</si>
  <si>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</si>
  <si>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</si>
  <si>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</si>
  <si>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</si>
  <si>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</si>
  <si>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</si>
  <si>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</si>
  <si>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</si>
  <si>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</si>
  <si>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</si>
  <si>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</si>
  <si>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</si>
  <si>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</si>
  <si>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</si>
  <si>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</si>
  <si>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</si>
  <si>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</si>
  <si>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</si>
  <si>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</si>
  <si>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</si>
  <si>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</si>
  <si>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</si>
  <si>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</si>
  <si>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</si>
  <si>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</si>
  <si>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</si>
  <si>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</si>
  <si>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</si>
  <si>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</si>
  <si>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</si>
  <si>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</si>
  <si>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</si>
  <si>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</si>
  <si>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</si>
  <si>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</si>
  <si>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</si>
  <si>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</si>
  <si>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</si>
  <si>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</si>
  <si>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</si>
  <si>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</si>
  <si>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</si>
  <si>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</si>
  <si>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</si>
  <si>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</si>
  <si>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</si>
  <si>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</si>
  <si>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</si>
  <si>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</si>
  <si>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</si>
  <si>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</si>
  <si>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</si>
  <si>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</si>
  <si>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</si>
  <si>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</si>
  <si>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</si>
  <si>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</si>
  <si>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</si>
  <si>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</si>
  <si>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</si>
  <si>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</si>
  <si>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</si>
  <si>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</si>
  <si>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</si>
  <si>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</si>
  <si>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</si>
  <si>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</si>
  <si>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</si>
  <si>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</si>
  <si>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</si>
  <si>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</si>
  <si>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</si>
  <si>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</si>
  <si>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</si>
  <si>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</si>
  <si>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</si>
  <si>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</si>
  <si>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</si>
  <si>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</si>
  <si>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</si>
  <si>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</si>
  <si>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</si>
  <si>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</si>
  <si>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</si>
  <si>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</si>
  <si>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</si>
  <si>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</si>
  <si>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</si>
  <si>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</si>
  <si>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</si>
  <si>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</si>
  <si>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</si>
  <si>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</si>
  <si>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</si>
  <si>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</si>
  <si>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</si>
  <si>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</si>
  <si>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</si>
  <si>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</si>
  <si>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</si>
  <si>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</si>
  <si>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</si>
  <si>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</si>
  <si>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</si>
  <si>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</si>
  <si>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</si>
  <si>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</si>
  <si>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</si>
  <si>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</si>
  <si>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</si>
  <si>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</si>
  <si>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</si>
  <si>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</si>
  <si>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</si>
  <si>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</si>
  <si>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</si>
  <si>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</si>
  <si>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</si>
  <si>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</si>
  <si>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</si>
  <si>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</si>
  <si>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</si>
  <si>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</si>
  <si>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</si>
  <si>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</si>
  <si>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</si>
  <si>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</si>
  <si>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</si>
  <si>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</si>
  <si>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</si>
  <si>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</si>
  <si>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</si>
  <si>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</si>
  <si>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</si>
  <si>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</si>
  <si>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</si>
  <si>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</si>
  <si>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</si>
  <si>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</si>
  <si>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</si>
  <si>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</si>
  <si>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</si>
  <si>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</si>
  <si>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</si>
  <si>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</si>
  <si>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</si>
  <si>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</si>
  <si>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</si>
  <si>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</si>
  <si>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</si>
  <si>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</si>
  <si>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</si>
  <si>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</si>
  <si>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</si>
  <si>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</si>
  <si>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</si>
  <si>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</si>
  <si>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</si>
  <si>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</si>
  <si>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</si>
  <si>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</si>
  <si>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</si>
  <si>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</si>
  <si>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</si>
  <si>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</si>
  <si>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</si>
  <si>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</si>
  <si>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</si>
  <si>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</si>
  <si>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</si>
  <si>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</si>
  <si>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</si>
  <si>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</si>
  <si>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</si>
  <si>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</si>
  <si>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</si>
  <si>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</si>
  <si>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</si>
  <si>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</si>
  <si>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</si>
  <si>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</si>
  <si>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</si>
  <si>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</si>
  <si>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</si>
  <si>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</si>
  <si>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</si>
  <si>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</si>
  <si>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</si>
  <si>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</si>
  <si>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</si>
  <si>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</si>
  <si>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</si>
  <si>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</si>
  <si>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</si>
  <si>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</si>
  <si>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</si>
  <si>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</si>
  <si>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</si>
  <si>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</si>
  <si>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</si>
  <si>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</si>
  <si>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</si>
  <si>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</si>
  <si>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</si>
  <si>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</si>
  <si>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</si>
  <si>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</si>
  <si>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</si>
  <si>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</si>
  <si>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</si>
  <si>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</si>
  <si>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</si>
  <si>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</si>
  <si>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</si>
  <si>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</si>
  <si>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</si>
  <si>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</si>
  <si>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</si>
  <si>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</si>
  <si>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</si>
  <si>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</si>
  <si>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</si>
  <si>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</si>
  <si>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</si>
  <si>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</si>
  <si>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</si>
  <si>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</si>
  <si>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</si>
  <si>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</si>
  <si>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</si>
  <si>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</si>
  <si>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</si>
  <si>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</si>
  <si>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</si>
  <si>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</si>
  <si>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</si>
  <si>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</si>
  <si>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</si>
  <si>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</si>
  <si>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</si>
  <si>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</si>
  <si>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</si>
  <si>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</si>
  <si>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</si>
  <si>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</si>
  <si>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</si>
  <si>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</si>
  <si>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</si>
  <si>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</si>
  <si>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</si>
  <si>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</si>
  <si>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</si>
  <si>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</si>
  <si>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</si>
  <si>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</si>
  <si>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</si>
  <si>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</si>
  <si>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</si>
  <si>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</si>
  <si>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</si>
  <si>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</si>
  <si>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</si>
  <si>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</si>
  <si>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</si>
  <si>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</si>
  <si>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</si>
  <si>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</si>
  <si>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</si>
  <si>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</si>
  <si>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</si>
  <si>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</si>
  <si>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</si>
  <si>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</si>
  <si>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</si>
  <si>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</si>
  <si>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</si>
  <si>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</si>
  <si>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</si>
  <si>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</si>
  <si>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</si>
  <si>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</si>
  <si>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</si>
  <si>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</si>
  <si>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</si>
  <si>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</si>
  <si>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</si>
  <si>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</si>
  <si>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</si>
  <si>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</si>
  <si>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</si>
  <si>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</si>
  <si>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</si>
  <si>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</si>
  <si>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</si>
  <si>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</si>
  <si>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</si>
  <si>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</si>
  <si>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</si>
  <si>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</si>
  <si>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</si>
  <si>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</si>
  <si>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</si>
  <si>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</si>
  <si>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</si>
  <si>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</si>
  <si>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</si>
  <si>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</si>
  <si>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</si>
  <si>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</si>
  <si>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</si>
  <si>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</si>
  <si>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</si>
  <si>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</si>
  <si>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</si>
  <si>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</si>
  <si>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</si>
  <si>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</si>
  <si>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</si>
  <si>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</si>
  <si>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</si>
  <si>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</si>
  <si>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</si>
  <si>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</si>
  <si>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</si>
  <si>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</si>
  <si>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</si>
  <si>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</si>
  <si>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</si>
  <si>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</si>
  <si>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</si>
  <si>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</si>
  <si>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</si>
  <si>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</si>
  <si>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</si>
  <si>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</si>
  <si>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</si>
  <si>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</si>
  <si>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</si>
  <si>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</si>
  <si>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</si>
  <si>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</si>
  <si>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</si>
  <si>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</si>
  <si>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</si>
  <si>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</si>
  <si>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</si>
  <si>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</si>
  <si>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</si>
  <si>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</si>
  <si>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</si>
  <si>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</si>
  <si>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</si>
  <si>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</si>
  <si>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</si>
  <si>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</si>
  <si>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</si>
  <si>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</si>
  <si>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</si>
  <si>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</si>
  <si>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</si>
  <si>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</si>
  <si>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</si>
  <si>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</si>
  <si>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</si>
  <si>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</si>
  <si>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</si>
  <si>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</si>
  <si>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</si>
  <si>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</si>
  <si>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</si>
  <si>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</si>
  <si>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</si>
  <si>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</si>
  <si>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</si>
  <si>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</si>
  <si>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</si>
  <si>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</si>
  <si>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</si>
  <si>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</si>
  <si>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</si>
  <si>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</si>
  <si>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</si>
  <si>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</si>
  <si>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</si>
  <si>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</si>
  <si>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</si>
  <si>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</si>
  <si>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</si>
  <si>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</si>
  <si>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</si>
  <si>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</si>
  <si>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</si>
  <si>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</si>
  <si>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</si>
  <si>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</si>
  <si>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</si>
  <si>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</si>
  <si>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</si>
  <si>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</si>
  <si>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</si>
  <si>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</si>
  <si>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</si>
  <si>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</si>
  <si>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</si>
  <si>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</si>
  <si>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</si>
  <si>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</si>
  <si>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</si>
  <si>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</si>
  <si>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</si>
  <si>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</si>
  <si>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</si>
  <si>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</si>
  <si>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</si>
  <si>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</si>
  <si>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</si>
  <si>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</si>
  <si>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</si>
  <si>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</si>
  <si>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</si>
  <si>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</si>
  <si>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</si>
  <si>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</si>
  <si>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</si>
  <si>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</si>
  <si>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</si>
  <si>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</si>
  <si>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</si>
  <si>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</si>
  <si>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</si>
  <si>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</si>
  <si>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</si>
  <si>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</si>
  <si>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</si>
  <si>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</si>
  <si>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</si>
  <si>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</si>
  <si>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</si>
  <si>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</si>
  <si>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</si>
  <si>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</si>
  <si>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</si>
  <si>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</si>
  <si>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</si>
  <si>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</si>
  <si>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</si>
  <si>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</si>
  <si>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</si>
  <si>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</si>
  <si>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</si>
  <si>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</si>
  <si>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</si>
  <si>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</si>
  <si>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</si>
  <si>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</si>
  <si>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</si>
  <si>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</si>
  <si>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</si>
  <si>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</si>
  <si>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</si>
  <si>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</si>
  <si>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</si>
  <si>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</si>
  <si>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</si>
  <si>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</si>
  <si>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</si>
  <si>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</si>
  <si>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</si>
  <si>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</si>
  <si>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</si>
  <si>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</si>
  <si>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</si>
  <si>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</si>
  <si>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</si>
  <si>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</si>
  <si>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</si>
  <si>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</si>
  <si>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</si>
  <si>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</si>
  <si>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</si>
  <si>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</si>
  <si>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</si>
  <si>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</si>
  <si>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</si>
  <si>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</si>
  <si>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</si>
  <si>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</si>
  <si>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</si>
  <si>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</si>
  <si>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</si>
  <si>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</si>
  <si>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</si>
  <si>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</si>
  <si>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</si>
  <si>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</si>
  <si>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</si>
  <si>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</si>
  <si>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</si>
  <si>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</si>
  <si>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</si>
  <si>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</si>
  <si>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</si>
  <si>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</si>
  <si>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</si>
  <si>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</si>
  <si>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</si>
  <si>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</si>
  <si>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</si>
  <si>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</si>
  <si>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</si>
  <si>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</si>
  <si>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</si>
  <si>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</si>
  <si>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</si>
  <si>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</si>
  <si>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</si>
  <si>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</si>
  <si>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</si>
  <si>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</si>
  <si>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</si>
  <si>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</si>
  <si>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</si>
  <si>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</si>
  <si>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</si>
  <si>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</si>
  <si>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</si>
  <si>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</si>
  <si>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</si>
  <si>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</si>
  <si>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</si>
  <si>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</si>
  <si>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</si>
  <si>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</si>
  <si>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</si>
  <si>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</si>
  <si>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</si>
  <si>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</si>
  <si>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</si>
  <si>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</si>
  <si>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</si>
  <si>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</si>
  <si>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</si>
  <si>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</si>
  <si>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</si>
  <si>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</si>
  <si>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</si>
  <si>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</si>
  <si>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</si>
  <si>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</si>
  <si>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</si>
  <si>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</si>
  <si>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</si>
  <si>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</si>
  <si>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</si>
  <si>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</si>
  <si>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</si>
  <si>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</si>
  <si>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</si>
  <si>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</si>
  <si>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</si>
  <si>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</si>
  <si>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</si>
  <si>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</si>
  <si>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</si>
  <si>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</si>
  <si>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</si>
  <si>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</si>
  <si>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</si>
  <si>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</si>
  <si>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</si>
  <si>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</si>
  <si>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</si>
  <si>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</si>
  <si>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</si>
  <si>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</si>
  <si>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</si>
  <si>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</si>
  <si>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</si>
  <si>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</si>
  <si>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</si>
  <si>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</si>
  <si>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</si>
  <si>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</si>
  <si>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</si>
  <si>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</si>
  <si>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</si>
  <si>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</si>
  <si>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</si>
  <si>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</si>
  <si>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</si>
  <si>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</si>
  <si>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</si>
  <si>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</si>
  <si>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</si>
  <si>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</si>
  <si>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</si>
  <si>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</si>
  <si>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</si>
  <si>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</si>
  <si>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</si>
  <si>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</si>
  <si>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</si>
  <si>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</si>
  <si>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</si>
  <si>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</si>
  <si>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</si>
  <si>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</si>
  <si>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</si>
  <si>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</si>
  <si>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</si>
  <si>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</si>
  <si>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</si>
  <si>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</si>
  <si>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</si>
  <si>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</si>
  <si>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</si>
  <si>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</si>
  <si>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</si>
  <si>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</si>
  <si>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</si>
  <si>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</si>
  <si>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</si>
  <si>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</si>
  <si>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</si>
  <si>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</si>
  <si>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</si>
  <si>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</si>
  <si>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</si>
  <si>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</si>
  <si>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</si>
  <si>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</si>
  <si>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</si>
  <si>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</si>
  <si>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</si>
  <si>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</si>
  <si>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</si>
  <si>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</si>
  <si>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</si>
  <si>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</si>
  <si>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</si>
  <si>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</si>
  <si>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</si>
  <si>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</si>
  <si>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</si>
  <si>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</si>
  <si>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</si>
  <si>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</si>
  <si>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</si>
  <si>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</si>
  <si>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</si>
  <si>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</si>
  <si>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</si>
  <si>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</si>
  <si>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</si>
  <si>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</si>
  <si>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</si>
  <si>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</si>
  <si>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</si>
  <si>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</si>
  <si>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</si>
  <si>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</si>
  <si>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</si>
  <si>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</si>
  <si>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</si>
  <si>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</si>
  <si>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</si>
  <si>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</si>
  <si>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</si>
  <si>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</si>
  <si>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</si>
  <si>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</si>
  <si>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</si>
  <si>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</si>
  <si>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</si>
  <si>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</si>
  <si>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</si>
  <si>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</si>
  <si>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</si>
  <si>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</si>
  <si>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</si>
  <si>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</si>
  <si>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</si>
  <si>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</si>
  <si>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</si>
  <si>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</si>
  <si>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</si>
  <si>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</si>
  <si>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</si>
  <si>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</si>
  <si>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</si>
  <si>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</si>
  <si>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</si>
  <si>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</si>
  <si>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</si>
  <si>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</si>
  <si>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</si>
  <si>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</si>
  <si>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</si>
  <si>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</si>
  <si>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</si>
  <si>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</si>
  <si>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</si>
  <si>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</si>
  <si>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</si>
  <si>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</si>
  <si>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</si>
  <si>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</si>
  <si>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</si>
  <si>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</si>
  <si>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</si>
  <si>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</si>
  <si>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</si>
  <si>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</si>
  <si>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</si>
  <si>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</si>
  <si>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</si>
  <si>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</si>
  <si>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</si>
  <si>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</si>
  <si>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</si>
  <si>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</si>
  <si>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</si>
  <si>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</si>
  <si>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</si>
  <si>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</si>
  <si>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</si>
  <si>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</si>
  <si>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</si>
  <si>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</si>
  <si>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</si>
  <si>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</si>
  <si>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</si>
  <si>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</si>
  <si>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</si>
  <si>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</si>
  <si>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</si>
  <si>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</si>
  <si>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</si>
  <si>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</si>
  <si>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</si>
  <si>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</si>
  <si>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</si>
  <si>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</si>
  <si>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</si>
  <si>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</si>
  <si>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</si>
  <si>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</si>
  <si>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</si>
  <si>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</si>
  <si>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</si>
  <si>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</si>
  <si>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</si>
  <si>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</si>
  <si>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</si>
  <si>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</si>
  <si>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</si>
  <si>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</si>
  <si>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</si>
  <si>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</si>
  <si>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</si>
  <si>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</si>
  <si>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</si>
  <si>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</si>
  <si>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</si>
  <si>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</si>
  <si>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</si>
  <si>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</si>
  <si>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</si>
  <si>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</si>
  <si>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</si>
  <si>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</si>
  <si>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</si>
  <si>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</si>
  <si>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</si>
  <si>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</si>
  <si>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</si>
  <si>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</si>
  <si>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</si>
  <si>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</si>
  <si>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</si>
  <si>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</si>
  <si>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</si>
  <si>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</si>
  <si>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</si>
  <si>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</si>
  <si>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</si>
  <si>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</si>
  <si>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</si>
  <si>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</si>
  <si>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</si>
  <si>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</si>
  <si>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</si>
  <si>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</si>
  <si>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</si>
  <si>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</si>
  <si>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</si>
  <si>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</si>
  <si>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</si>
  <si>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</si>
  <si>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</si>
  <si>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</si>
  <si>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</si>
  <si>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</si>
  <si>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</si>
  <si>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</si>
  <si>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</si>
  <si>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</si>
  <si>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</si>
  <si>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</si>
  <si>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</si>
  <si>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</si>
  <si>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</si>
  <si>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</si>
  <si>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</si>
  <si>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</si>
  <si>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</si>
  <si>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</si>
  <si>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</si>
  <si>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</si>
  <si>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</si>
  <si>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</si>
  <si>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</si>
  <si>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</si>
  <si>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</si>
  <si>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</si>
  <si>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</si>
  <si>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</si>
  <si>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</si>
  <si>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</si>
  <si>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</si>
  <si>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</si>
  <si>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</si>
  <si>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</si>
  <si>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</si>
  <si>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</si>
  <si>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</si>
  <si>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</si>
  <si>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</si>
  <si>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</si>
  <si>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</si>
  <si>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</si>
  <si>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</si>
  <si>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</si>
  <si>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</si>
  <si>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</si>
  <si>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</si>
  <si>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</si>
  <si>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</si>
  <si>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</si>
  <si>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</si>
  <si>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</si>
  <si>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</si>
  <si>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</si>
  <si>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</si>
  <si>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</si>
  <si>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</si>
  <si>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</si>
  <si>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</si>
  <si>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</si>
  <si>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</si>
  <si>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</si>
  <si>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</si>
  <si>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</si>
  <si>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</si>
  <si>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</si>
  <si>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</si>
  <si>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</si>
  <si>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</si>
  <si>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</si>
  <si>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</si>
  <si>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</si>
  <si>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</si>
  <si>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</si>
  <si>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</si>
  <si>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</si>
  <si>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</si>
  <si>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</si>
  <si>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</si>
  <si>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</si>
  <si>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</si>
  <si>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</si>
  <si>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</si>
  <si>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</si>
  <si>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</si>
  <si>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</si>
  <si>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</si>
  <si>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</si>
  <si>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</si>
  <si>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</si>
  <si>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</si>
  <si>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</si>
  <si>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</si>
  <si>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</si>
  <si>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</si>
  <si>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</si>
  <si>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</si>
  <si>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</si>
  <si>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</si>
  <si>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</si>
  <si>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</si>
  <si>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</si>
  <si>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</si>
  <si>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</si>
  <si>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</si>
  <si>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</si>
  <si>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</si>
  <si>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</si>
  <si>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</si>
  <si>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</si>
  <si>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</si>
  <si>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</si>
  <si>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</si>
  <si>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</si>
  <si>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</si>
  <si>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</si>
  <si>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</si>
  <si>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</si>
  <si>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</si>
  <si>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</si>
  <si>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</si>
  <si>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</si>
  <si>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</si>
  <si>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</si>
  <si>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</si>
  <si>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</si>
  <si>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</si>
  <si>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</si>
  <si>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</si>
  <si>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</si>
  <si>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</si>
  <si>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</si>
  <si>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</si>
  <si>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</si>
  <si>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</si>
  <si>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</si>
  <si>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</si>
  <si>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</si>
  <si>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</si>
  <si>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</si>
  <si>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</si>
  <si>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</si>
  <si>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</si>
  <si>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</si>
  <si>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</si>
  <si>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</si>
  <si>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</si>
  <si>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</si>
  <si>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</si>
  <si>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</si>
  <si>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</si>
  <si>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</si>
  <si>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</si>
  <si>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</si>
  <si>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</si>
  <si>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</si>
  <si>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</si>
  <si>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</si>
  <si>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</si>
  <si>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</si>
  <si>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</si>
  <si>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</si>
  <si>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</si>
  <si>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</si>
  <si>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</si>
  <si>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</si>
  <si>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</si>
  <si>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</si>
  <si>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</si>
  <si>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</si>
  <si>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</si>
  <si>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</si>
  <si>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</si>
  <si>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</si>
  <si>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</si>
  <si>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</si>
  <si>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</si>
  <si>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</si>
  <si>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</si>
  <si>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</si>
  <si>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</si>
  <si>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</si>
  <si>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</si>
  <si>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</si>
  <si>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</si>
  <si>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</si>
  <si>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</si>
  <si>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</si>
  <si>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</si>
  <si>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</si>
  <si>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</si>
  <si>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</si>
  <si>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</si>
  <si>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</si>
  <si>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</si>
  <si>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</si>
  <si>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</si>
  <si>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</si>
  <si>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</si>
  <si>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</si>
  <si>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</si>
  <si>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</si>
  <si>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</si>
  <si>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</si>
  <si>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</si>
  <si>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</si>
  <si>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</si>
  <si>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</si>
  <si>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</si>
  <si>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</si>
  <si>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</si>
  <si>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</si>
  <si>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</si>
  <si>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</si>
  <si>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</si>
  <si>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</si>
  <si>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</si>
  <si>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</si>
  <si>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</si>
  <si>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</si>
  <si>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</si>
  <si>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</si>
  <si>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</si>
  <si>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</si>
  <si>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</si>
  <si>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</si>
  <si>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</si>
  <si>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</si>
  <si>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</si>
  <si>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</si>
  <si>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</si>
  <si>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</si>
  <si>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</si>
  <si>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</si>
  <si>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</si>
  <si>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</si>
  <si>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</si>
  <si>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</si>
  <si>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</si>
  <si>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</si>
  <si>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</si>
  <si>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</si>
  <si>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</si>
  <si>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</si>
  <si>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</si>
  <si>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</si>
  <si>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</si>
  <si>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</si>
  <si>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</si>
  <si>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</si>
  <si>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</si>
  <si>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</si>
  <si>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</si>
  <si>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</si>
  <si>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</si>
  <si>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</si>
  <si>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</si>
  <si>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</si>
  <si>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</si>
  <si>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</si>
  <si>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</si>
  <si>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</si>
  <si>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</si>
  <si>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</si>
  <si>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</si>
  <si>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</si>
  <si>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</si>
  <si>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</si>
  <si>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</si>
  <si>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</si>
  <si>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</si>
  <si>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</si>
  <si>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</si>
  <si>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</si>
  <si>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</si>
  <si>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</si>
  <si>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</si>
  <si>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</si>
  <si>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</si>
  <si>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</si>
  <si>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</si>
  <si>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</si>
  <si>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</si>
  <si>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</si>
  <si>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</si>
  <si>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</si>
  <si>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</si>
  <si>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</si>
  <si>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</si>
  <si>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</si>
  <si>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</si>
  <si>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</si>
  <si>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</si>
  <si>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</si>
  <si>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</si>
  <si>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</si>
  <si>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</si>
  <si>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</si>
  <si>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</si>
  <si>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</si>
  <si>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</si>
  <si>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</si>
  <si>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</si>
  <si>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</si>
  <si>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</si>
  <si>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</si>
  <si>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</si>
  <si>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</si>
  <si>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</si>
  <si>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</si>
  <si>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</si>
  <si>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</si>
  <si>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</si>
  <si>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</si>
  <si>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</si>
  <si>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</si>
  <si>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</si>
  <si>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</si>
  <si>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</si>
  <si>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</si>
  <si>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</si>
  <si>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</si>
  <si>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</si>
  <si>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</si>
  <si>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</si>
  <si>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</si>
  <si>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</si>
  <si>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</si>
  <si>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</si>
  <si>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</si>
  <si>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</si>
  <si>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</si>
  <si>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</si>
  <si>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</si>
  <si>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</si>
  <si>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</si>
  <si>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</si>
  <si>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</si>
  <si>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</si>
  <si>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</si>
  <si>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</si>
  <si>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</si>
  <si>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</si>
  <si>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</si>
  <si>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</si>
  <si>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</si>
  <si>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</si>
  <si>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</si>
  <si>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</si>
  <si>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</si>
  <si>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</si>
  <si>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</si>
  <si>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</si>
  <si>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</si>
  <si>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</si>
  <si>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</si>
  <si>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</si>
  <si>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</si>
  <si>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</si>
  <si>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</si>
  <si>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</si>
  <si>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</si>
  <si>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</si>
  <si>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</si>
  <si>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</si>
  <si>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</si>
  <si>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</si>
  <si>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</si>
  <si>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</si>
  <si>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</si>
  <si>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</si>
  <si>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</si>
  <si>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</si>
  <si>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</si>
  <si>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</si>
  <si>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</si>
  <si>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</si>
  <si>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</si>
  <si>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</si>
  <si>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</si>
  <si>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</si>
  <si>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</si>
  <si>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</si>
  <si>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</si>
  <si>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</si>
  <si>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</si>
  <si>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</si>
  <si>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</si>
  <si>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</si>
  <si>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</si>
  <si>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</si>
  <si>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</si>
  <si>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</si>
  <si>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</si>
  <si>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</si>
  <si>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</si>
  <si>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</si>
  <si>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</si>
  <si>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</si>
  <si>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</si>
  <si>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</si>
  <si>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</si>
  <si>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</si>
  <si>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</si>
  <si>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</si>
  <si>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</si>
  <si>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</si>
  <si>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</si>
  <si>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</si>
  <si>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</si>
  <si>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</si>
  <si>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</si>
  <si>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</si>
  <si>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</si>
  <si>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</si>
  <si>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</si>
  <si>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</si>
  <si>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</si>
  <si>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</si>
  <si>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</si>
  <si>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</si>
  <si>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</si>
  <si>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</si>
  <si>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</si>
  <si>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</si>
  <si>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</si>
  <si>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</si>
  <si>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</si>
  <si>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</si>
  <si>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</si>
  <si>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</si>
  <si>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</si>
  <si>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</si>
  <si>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</si>
  <si>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</si>
  <si>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</si>
  <si>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</si>
  <si>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</si>
  <si>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</si>
  <si>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</si>
  <si>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</si>
  <si>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</si>
  <si>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</si>
  <si>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</si>
  <si>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</si>
  <si>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</si>
  <si>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</si>
  <si>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</si>
  <si>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</si>
  <si>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</si>
  <si>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</si>
  <si>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</si>
  <si>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</si>
  <si>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</si>
  <si>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</si>
  <si>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</si>
  <si>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</si>
  <si>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</si>
  <si>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</si>
  <si>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</si>
  <si>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</si>
  <si>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</si>
  <si>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</si>
  <si>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</si>
  <si>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</si>
  <si>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</si>
  <si>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</si>
  <si>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</si>
  <si>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</si>
  <si>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</si>
  <si>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</si>
  <si>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</si>
  <si>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</si>
  <si>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</si>
  <si>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</si>
  <si>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</si>
  <si>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</si>
  <si>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</si>
  <si>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</si>
  <si>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</si>
  <si>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</si>
  <si>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</si>
  <si>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</si>
  <si>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</si>
  <si>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</si>
  <si>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</si>
  <si>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</si>
  <si>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</si>
  <si>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</si>
  <si>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</si>
  <si>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</si>
  <si>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</si>
  <si>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</si>
  <si>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</si>
  <si>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</si>
  <si>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</si>
  <si>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</si>
  <si>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</si>
  <si>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</si>
  <si>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</si>
  <si>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</si>
  <si>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</si>
  <si>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</si>
  <si>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</si>
  <si>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</si>
  <si>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</si>
  <si>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</si>
  <si>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</si>
  <si>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</si>
  <si>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</si>
  <si>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</si>
  <si>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</si>
  <si>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</si>
  <si>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</si>
  <si>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</si>
  <si>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</si>
  <si>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</si>
  <si>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</si>
  <si>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</si>
  <si>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</si>
  <si>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</si>
  <si>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</si>
  <si>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</si>
  <si>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</si>
  <si>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</si>
  <si>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</si>
  <si>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</si>
  <si>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</si>
  <si>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</si>
  <si>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</si>
  <si>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</si>
  <si>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</si>
  <si>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</si>
  <si>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</si>
  <si>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</si>
  <si>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</si>
  <si>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</si>
  <si>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</si>
  <si>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</si>
  <si>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</si>
  <si>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</si>
  <si>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</si>
  <si>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</si>
  <si>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</si>
  <si>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</si>
  <si>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</si>
  <si>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</si>
  <si>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</si>
  <si>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</si>
  <si>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</si>
  <si>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</si>
  <si>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</si>
  <si>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</si>
  <si>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</si>
  <si>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</si>
  <si>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</si>
  <si>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</si>
  <si>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</si>
  <si>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</si>
  <si>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</si>
  <si>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</si>
  <si>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</si>
  <si>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</si>
  <si>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</si>
  <si>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</si>
  <si>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</si>
  <si>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</si>
  <si>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</si>
  <si>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</si>
  <si>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</si>
  <si>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</si>
  <si>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</si>
  <si>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</si>
  <si>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</si>
  <si>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</si>
  <si>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</si>
  <si>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</si>
  <si>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</si>
  <si>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</si>
  <si>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</si>
  <si>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</si>
  <si>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</si>
  <si>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</si>
  <si>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</si>
  <si>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</si>
  <si>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</si>
  <si>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</si>
  <si>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</si>
  <si>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</si>
  <si>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</si>
  <si>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</si>
  <si>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</si>
  <si>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</si>
  <si>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</si>
  <si>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</si>
  <si>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</si>
  <si>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</si>
  <si>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</si>
  <si>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</si>
  <si>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</si>
  <si>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</si>
  <si>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</si>
  <si>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</si>
  <si>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</si>
  <si>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</si>
  <si>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</si>
  <si>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</si>
  <si>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</si>
  <si>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</si>
  <si>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</si>
  <si>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</si>
  <si>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</si>
  <si>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</si>
  <si>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</si>
  <si>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</si>
  <si>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</si>
  <si>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</si>
  <si>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</si>
  <si>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</si>
  <si>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</si>
  <si>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</si>
  <si>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</si>
  <si>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</si>
  <si>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</si>
  <si>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</si>
  <si>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</si>
  <si>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</si>
  <si>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</si>
  <si>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</si>
  <si>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</si>
  <si>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</si>
  <si>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</si>
  <si>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</si>
  <si>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</si>
  <si>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</si>
  <si>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</si>
  <si>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</si>
  <si>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</si>
  <si>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</si>
  <si>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</si>
  <si>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</si>
  <si>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</si>
  <si>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</si>
  <si>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</si>
  <si>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</si>
  <si>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</si>
  <si>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</si>
  <si>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</si>
  <si>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</si>
  <si>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</si>
  <si>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</si>
  <si>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</si>
  <si>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</si>
  <si>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</si>
  <si>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</si>
  <si>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</si>
  <si>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</si>
  <si>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</si>
  <si>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</si>
  <si>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</si>
  <si>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</si>
  <si>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</si>
  <si>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</si>
  <si>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</si>
  <si>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</si>
  <si>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</si>
  <si>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</si>
  <si>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</si>
  <si>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</si>
  <si>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</si>
  <si>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</si>
  <si>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</si>
  <si>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</si>
  <si>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</si>
  <si>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</si>
  <si>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</si>
  <si>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</si>
  <si>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</si>
  <si>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</si>
  <si>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</si>
  <si>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</si>
  <si>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</si>
  <si>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</si>
  <si>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</si>
  <si>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</si>
  <si>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</si>
  <si>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</si>
  <si>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</si>
  <si>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</si>
  <si>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</si>
  <si>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</si>
  <si>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</si>
  <si>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</si>
  <si>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</si>
  <si>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</si>
  <si>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</si>
  <si>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</si>
  <si>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</si>
  <si>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</si>
  <si>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</si>
  <si>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</si>
  <si>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</si>
  <si>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</si>
  <si>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</si>
  <si>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</si>
  <si>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</si>
  <si>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</si>
  <si>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</si>
  <si>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</si>
  <si>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</si>
  <si>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</si>
  <si>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</si>
  <si>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</si>
  <si>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</si>
  <si>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</si>
  <si>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</si>
  <si>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</si>
  <si>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</si>
  <si>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</si>
  <si>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</si>
  <si>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</si>
  <si>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</si>
  <si>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</si>
  <si>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</si>
  <si>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</si>
  <si>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</si>
  <si>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</si>
  <si>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</si>
  <si>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</si>
  <si>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</si>
  <si>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</si>
  <si>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</si>
  <si>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</si>
  <si>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</si>
  <si>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</si>
  <si>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</si>
  <si>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</si>
  <si>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</si>
  <si>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</si>
  <si>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</si>
  <si>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</si>
  <si>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</si>
  <si>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</si>
  <si>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</si>
  <si>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</si>
  <si>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</si>
  <si>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</si>
  <si>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</si>
  <si>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</si>
  <si>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</si>
  <si>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</si>
  <si>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</si>
  <si>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</si>
  <si>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</si>
  <si>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</si>
  <si>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</si>
  <si>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</si>
  <si>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</si>
  <si>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</si>
  <si>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</si>
  <si>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</si>
  <si>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</si>
  <si>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</si>
  <si>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</si>
  <si>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</si>
  <si>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</si>
  <si>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</si>
  <si>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</si>
  <si>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</si>
  <si>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</si>
  <si>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</si>
  <si>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</si>
  <si>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</si>
  <si>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</si>
  <si>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</si>
  <si>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</si>
  <si>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</si>
  <si>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</si>
  <si>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</si>
  <si>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</si>
  <si>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</si>
  <si>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</si>
  <si>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</si>
  <si>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</si>
  <si>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</si>
  <si>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</si>
  <si>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</si>
  <si>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</si>
  <si>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</si>
  <si>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</si>
  <si>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</si>
  <si>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</si>
  <si>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</si>
  <si>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</si>
  <si>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</si>
  <si>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</si>
  <si>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</si>
  <si>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</si>
  <si>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</si>
  <si>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</si>
  <si>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</si>
  <si>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</si>
  <si>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</si>
  <si>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</si>
  <si>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</si>
  <si>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</si>
  <si>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</si>
  <si>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</si>
  <si>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</si>
  <si>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</si>
  <si>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</si>
  <si>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</si>
  <si>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</si>
  <si>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</si>
  <si>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</si>
  <si>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</si>
  <si>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</si>
  <si>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</si>
  <si>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</si>
  <si>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</si>
  <si>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</si>
  <si>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</si>
  <si>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</si>
  <si>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</si>
  <si>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</si>
  <si>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</si>
  <si>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</si>
  <si>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</si>
  <si>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</si>
  <si>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</si>
  <si>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</si>
  <si>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</si>
  <si>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</si>
  <si>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</si>
  <si>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</si>
  <si>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</si>
  <si>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</si>
  <si>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</si>
  <si>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</si>
  <si>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</si>
  <si>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</si>
  <si>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</si>
  <si>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</si>
  <si>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</si>
  <si>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</si>
  <si>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</si>
  <si>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</si>
  <si>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</si>
  <si>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</si>
  <si>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</si>
  <si>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</si>
  <si>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</si>
  <si>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</si>
  <si>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</si>
  <si>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</si>
  <si>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</si>
  <si>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</si>
  <si>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</si>
  <si>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</si>
  <si>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</si>
  <si>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</si>
  <si>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</si>
  <si>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</si>
  <si>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</si>
  <si>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</si>
  <si>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</si>
  <si>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</si>
  <si>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</si>
  <si>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</si>
  <si>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</si>
  <si>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</si>
  <si>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</si>
  <si>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</si>
  <si>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</si>
  <si>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</si>
  <si>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</si>
  <si>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</si>
  <si>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</si>
  <si>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</si>
  <si>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</si>
  <si>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</si>
  <si>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</si>
  <si>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</si>
  <si>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</si>
  <si>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</si>
  <si>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</si>
  <si>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</si>
  <si>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</si>
  <si>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</si>
  <si>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</si>
  <si>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</si>
  <si>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</si>
  <si>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</si>
  <si>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</si>
  <si>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</si>
  <si>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</si>
  <si>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</si>
  <si>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</si>
  <si>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</si>
  <si>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</si>
  <si>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</si>
  <si>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</si>
  <si>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</si>
  <si>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</si>
  <si>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</si>
  <si>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</si>
  <si>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</si>
  <si>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</si>
  <si>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</si>
  <si>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</si>
  <si>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</si>
  <si>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</si>
  <si>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</si>
  <si>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</si>
  <si>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</si>
  <si>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</si>
  <si>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</si>
  <si>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</si>
  <si>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</si>
  <si>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</si>
  <si>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</si>
  <si>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</si>
  <si>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</si>
  <si>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</si>
  <si>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</si>
  <si>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</si>
  <si>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</si>
  <si>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</si>
  <si>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</si>
  <si>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</si>
  <si>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</si>
  <si>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</si>
  <si>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</si>
  <si>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</si>
  <si>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</si>
  <si>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</si>
  <si>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</si>
  <si>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</si>
  <si>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</si>
  <si>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</si>
  <si>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</si>
  <si>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</si>
  <si>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</si>
  <si>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</si>
  <si>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</si>
  <si>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</si>
  <si>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</si>
  <si>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</si>
  <si>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</si>
  <si>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</si>
  <si>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</si>
  <si>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</si>
  <si>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</si>
  <si>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</si>
  <si>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</si>
  <si>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</si>
  <si>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</si>
  <si>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</si>
  <si>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</si>
  <si>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</si>
  <si>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</si>
  <si>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</si>
  <si>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</si>
  <si>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</si>
  <si>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</si>
  <si>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</si>
  <si>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</si>
  <si>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</si>
  <si>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</si>
  <si>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</si>
  <si>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</si>
  <si>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</si>
  <si>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</si>
  <si>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</si>
  <si>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</si>
  <si>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</si>
  <si>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</si>
  <si>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</si>
  <si>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</si>
  <si>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</si>
  <si>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</si>
  <si>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</si>
  <si>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</si>
  <si>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</si>
  <si>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</si>
  <si>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</si>
  <si>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</si>
  <si>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</si>
  <si>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</si>
  <si>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</si>
  <si>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</si>
  <si>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</si>
  <si>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</si>
  <si>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</si>
  <si>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</si>
  <si>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</si>
  <si>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</si>
  <si>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</si>
  <si>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</si>
  <si>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</si>
  <si>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</si>
  <si>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</si>
  <si>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</si>
  <si>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</si>
  <si>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</si>
  <si>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</si>
  <si>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</si>
  <si>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</si>
  <si>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</si>
  <si>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</si>
  <si>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</si>
  <si>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</si>
  <si>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</si>
  <si>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</si>
  <si>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</si>
  <si>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</si>
  <si>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</si>
  <si>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</si>
  <si>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</si>
  <si>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</si>
  <si>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</si>
  <si>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</si>
  <si>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</si>
  <si>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</si>
  <si>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</si>
  <si>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</si>
  <si>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</si>
  <si>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</si>
  <si>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</si>
  <si>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</si>
  <si>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</si>
  <si>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</si>
  <si>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</si>
  <si>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</si>
  <si>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</si>
  <si>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</si>
  <si>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</si>
  <si>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</si>
  <si>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</si>
  <si>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</si>
  <si>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</si>
  <si>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</si>
  <si>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</si>
  <si>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</si>
  <si>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</si>
  <si>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</si>
  <si>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</si>
  <si>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</si>
  <si>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</si>
  <si>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</si>
  <si>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</si>
  <si>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</si>
  <si>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</si>
  <si>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</si>
  <si>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</si>
  <si>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</si>
  <si>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</si>
  <si>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</si>
  <si>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</si>
  <si>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</si>
  <si>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</si>
  <si>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</si>
  <si>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</si>
  <si>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</si>
  <si>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</si>
  <si>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</si>
  <si>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</si>
  <si>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</si>
  <si>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</si>
  <si>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</si>
  <si>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</si>
  <si>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</si>
  <si>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</si>
  <si>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</si>
  <si>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</si>
  <si>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</si>
  <si>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</si>
  <si>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</si>
  <si>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</si>
  <si>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</si>
  <si>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</si>
  <si>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</si>
  <si>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</si>
  <si>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</si>
  <si>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</si>
  <si>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</si>
  <si>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</si>
  <si>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</si>
  <si>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</si>
  <si>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</si>
  <si>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</si>
  <si>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</si>
  <si>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</si>
  <si>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</si>
  <si>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</si>
  <si>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</si>
  <si>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</si>
  <si>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</si>
  <si>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</si>
  <si>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</si>
  <si>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</si>
  <si>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</si>
  <si>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</si>
  <si>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</si>
  <si>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</si>
  <si>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</si>
  <si>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</si>
  <si>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</si>
  <si>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</si>
  <si>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</si>
  <si>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</si>
  <si>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</si>
  <si>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</si>
  <si>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</si>
  <si>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</si>
  <si>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</si>
  <si>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</si>
  <si>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</si>
  <si>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</si>
  <si>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</si>
  <si>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</si>
  <si>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</si>
  <si>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</si>
  <si>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</si>
  <si>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</si>
  <si>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</si>
  <si>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</si>
  <si>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</si>
  <si>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</si>
  <si>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</si>
  <si>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</si>
  <si>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</si>
  <si>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</si>
  <si>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</si>
  <si>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</si>
  <si>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</si>
  <si>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</si>
  <si>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</si>
  <si>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</si>
  <si>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</si>
  <si>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</si>
  <si>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</si>
  <si>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</si>
  <si>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</si>
  <si>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</si>
  <si>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</si>
  <si>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</si>
  <si>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</si>
  <si>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</si>
  <si>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</si>
  <si>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</si>
  <si>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</si>
  <si>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</si>
  <si>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</si>
  <si>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</si>
  <si>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</si>
  <si>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</si>
  <si>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</si>
  <si>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</si>
  <si>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</si>
  <si>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</si>
  <si>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</si>
  <si>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</si>
  <si>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</si>
  <si>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</si>
  <si>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</si>
  <si>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</si>
  <si>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</si>
  <si>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</si>
  <si>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</si>
  <si>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</si>
  <si>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</si>
  <si>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</si>
  <si>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</si>
  <si>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</si>
  <si>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</si>
  <si>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</si>
  <si>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</si>
  <si>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</si>
  <si>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</si>
  <si>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</si>
  <si>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</si>
  <si>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</si>
  <si>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</si>
  <si>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</si>
  <si>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</si>
  <si>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</si>
  <si>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</si>
  <si>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</si>
  <si>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</si>
  <si>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</si>
  <si>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</si>
  <si>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</si>
  <si>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</si>
  <si>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</si>
  <si>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</si>
  <si>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</si>
  <si>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</si>
  <si>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</si>
  <si>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</si>
  <si>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</si>
  <si>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</si>
  <si>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</si>
  <si>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</si>
  <si>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</si>
  <si>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</si>
  <si>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</si>
  <si>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</si>
  <si>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</si>
  <si>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</si>
  <si>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</si>
  <si>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</si>
  <si>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</si>
  <si>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</si>
  <si>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</si>
  <si>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</si>
  <si>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</si>
  <si>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</si>
  <si>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</si>
  <si>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</si>
  <si>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</si>
  <si>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</si>
  <si>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</si>
  <si>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</si>
  <si>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</si>
  <si>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</si>
  <si>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</si>
  <si>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</si>
  <si>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</si>
  <si>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</si>
  <si>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</si>
  <si>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</si>
  <si>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</si>
  <si>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</si>
  <si>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</si>
  <si>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</si>
  <si>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</si>
  <si>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</si>
  <si>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</si>
  <si>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</si>
  <si>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</si>
  <si>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</si>
  <si>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</si>
  <si>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</si>
  <si>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</si>
  <si>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</si>
  <si>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</si>
  <si>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</si>
  <si>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</si>
  <si>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</si>
  <si>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</si>
  <si>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</si>
  <si>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</si>
  <si>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</si>
  <si>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</si>
  <si>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</si>
  <si>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</si>
  <si>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</si>
  <si>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</si>
  <si>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</si>
  <si>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</si>
  <si>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</si>
  <si>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</si>
  <si>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</si>
  <si>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</si>
  <si>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</si>
  <si>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</si>
  <si>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</si>
  <si>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</si>
  <si>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</si>
  <si>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</si>
  <si>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</si>
  <si>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</si>
  <si>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</si>
  <si>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</si>
  <si>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</si>
  <si>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</si>
  <si>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</si>
  <si>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</si>
  <si>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</si>
  <si>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</si>
  <si>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</si>
  <si>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</si>
  <si>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</si>
  <si>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</si>
  <si>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</si>
  <si>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</si>
  <si>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</si>
  <si>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</si>
  <si>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</si>
  <si>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</si>
  <si>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</si>
  <si>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</si>
  <si>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</si>
  <si>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</si>
  <si>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</si>
  <si>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</si>
  <si>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</si>
  <si>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</si>
  <si>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</si>
  <si>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</si>
  <si>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</si>
  <si>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</si>
  <si>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</si>
  <si>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</si>
  <si>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</si>
  <si>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</si>
  <si>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</si>
  <si>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</si>
  <si>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</si>
  <si>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</si>
  <si>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</si>
  <si>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</si>
  <si>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</si>
  <si>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</si>
  <si>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</si>
  <si>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</si>
  <si>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</si>
  <si>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</si>
  <si>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</si>
  <si>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</si>
  <si>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</si>
  <si>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</si>
  <si>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</si>
  <si>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</si>
  <si>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</si>
  <si>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</si>
  <si>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</si>
  <si>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</si>
  <si>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</si>
  <si>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</si>
  <si>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</si>
  <si>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</si>
  <si>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</si>
  <si>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</si>
  <si>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</si>
  <si>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</si>
  <si>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</si>
  <si>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</si>
  <si>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</si>
  <si>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</si>
  <si>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</si>
  <si>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</si>
  <si>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</si>
  <si>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</si>
  <si>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</si>
  <si>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</si>
  <si>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</si>
  <si>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</si>
  <si>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</si>
  <si>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</si>
  <si>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</si>
  <si>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</si>
  <si>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</si>
  <si>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</si>
  <si>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</si>
  <si>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</si>
  <si>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</si>
  <si>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</si>
  <si>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</si>
  <si>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</si>
  <si>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</si>
  <si>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</si>
  <si>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</si>
  <si>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</si>
  <si>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</si>
  <si>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</si>
  <si>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</si>
  <si>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</si>
  <si>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</si>
  <si>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</si>
  <si>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</si>
  <si>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</si>
  <si>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</si>
  <si>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</si>
  <si>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</si>
  <si>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</si>
  <si>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</si>
  <si>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</si>
  <si>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</si>
  <si>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</si>
  <si>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</si>
  <si>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</si>
  <si>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</si>
  <si>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</si>
  <si>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</si>
  <si>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</si>
  <si>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</si>
  <si>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</si>
  <si>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</si>
  <si>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</si>
  <si>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</si>
  <si>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</si>
  <si>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</si>
  <si>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</si>
  <si>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</si>
  <si>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</si>
  <si>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</si>
  <si>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</si>
  <si>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</si>
  <si>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</si>
  <si>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</si>
  <si>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</si>
  <si>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</si>
  <si>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</si>
  <si>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</si>
  <si>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</si>
  <si>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</si>
  <si>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</si>
  <si>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</si>
  <si>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</si>
  <si>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</si>
  <si>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</si>
  <si>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</si>
  <si>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</si>
  <si>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</si>
  <si>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</si>
  <si>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</si>
  <si>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</si>
  <si>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</si>
  <si>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</si>
  <si>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</si>
  <si>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</si>
  <si>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</si>
  <si>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</si>
  <si>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</si>
  <si>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</si>
  <si>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</si>
  <si>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</si>
  <si>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</si>
  <si>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</si>
  <si>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</si>
  <si>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</si>
  <si>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</si>
  <si>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</si>
  <si>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</si>
  <si>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</si>
  <si>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</si>
  <si>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</si>
  <si>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</si>
  <si>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</si>
  <si>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</si>
  <si>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</si>
  <si>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</si>
  <si>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</si>
  <si>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</si>
  <si>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</si>
  <si>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</si>
  <si>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</si>
  <si>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</si>
  <si>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</si>
  <si>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</si>
  <si>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</si>
  <si>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</si>
  <si>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</si>
  <si>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</si>
  <si>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</si>
  <si>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</si>
  <si>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</si>
  <si>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</si>
  <si>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</si>
  <si>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</si>
  <si>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</si>
  <si>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</si>
  <si>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</si>
  <si>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</si>
  <si>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</si>
  <si>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</si>
  <si>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</si>
  <si>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</si>
  <si>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</si>
  <si>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</si>
  <si>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</si>
  <si>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</si>
  <si>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</si>
  <si>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</si>
  <si>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</si>
  <si>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</si>
  <si>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</si>
  <si>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</si>
  <si>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</si>
  <si>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</si>
  <si>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</si>
  <si>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</si>
  <si>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</si>
  <si>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</si>
  <si>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</si>
  <si>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</si>
  <si>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</si>
  <si>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</si>
  <si>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</si>
  <si>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</si>
  <si>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</si>
  <si>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</si>
  <si>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</si>
  <si>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</si>
  <si>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</si>
  <si>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</si>
  <si>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</si>
  <si>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</si>
  <si>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</si>
  <si>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</si>
  <si>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</si>
  <si>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</si>
  <si>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</si>
  <si>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</si>
  <si>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</si>
  <si>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</si>
  <si>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</si>
  <si>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</si>
  <si>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</si>
  <si>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</si>
  <si>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</si>
  <si>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</si>
  <si>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</si>
  <si>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</si>
  <si>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</si>
  <si>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</si>
  <si>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</si>
  <si>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</si>
  <si>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</si>
  <si>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</si>
  <si>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</si>
  <si>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</si>
  <si>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</si>
  <si>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</si>
  <si>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</si>
  <si>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</si>
  <si>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</si>
  <si>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</si>
  <si>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</si>
  <si>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</si>
  <si>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</si>
  <si>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</si>
  <si>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</si>
  <si>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</si>
  <si>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</si>
  <si>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</si>
  <si>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</si>
  <si>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</si>
  <si>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</si>
  <si>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</si>
  <si>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</si>
  <si>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</si>
  <si>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</si>
  <si>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</si>
  <si>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</si>
  <si>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</si>
  <si>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</si>
  <si>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</si>
  <si>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</si>
  <si>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</si>
  <si>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</si>
  <si>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</si>
  <si>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</si>
  <si>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</si>
  <si>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</si>
  <si>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</si>
  <si>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</si>
  <si>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</si>
  <si>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</si>
  <si>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</si>
  <si>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</si>
  <si>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</si>
  <si>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</si>
  <si>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</si>
  <si>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</si>
  <si>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</si>
  <si>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</si>
  <si>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</si>
  <si>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</si>
  <si>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</si>
  <si>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</si>
  <si>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</si>
  <si>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</si>
  <si>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</si>
  <si>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</si>
  <si>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</si>
  <si>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</si>
  <si>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</si>
  <si>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</si>
  <si>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</si>
  <si>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</si>
  <si>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</si>
  <si>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</si>
  <si>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</si>
  <si>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</si>
  <si>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</si>
  <si>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</si>
  <si>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</si>
  <si>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</si>
  <si>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</si>
  <si>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</si>
  <si>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</si>
  <si>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</si>
  <si>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</si>
  <si>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</si>
  <si>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</si>
  <si>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</si>
  <si>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</si>
  <si>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</si>
  <si>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</si>
  <si>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</si>
  <si>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</si>
  <si>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</si>
  <si>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</si>
  <si>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</si>
  <si>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</si>
  <si>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</si>
  <si>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</si>
  <si>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</si>
  <si>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</si>
  <si>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</si>
  <si>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</si>
  <si>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</si>
  <si>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</si>
  <si>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</si>
  <si>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</si>
  <si>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</si>
  <si>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</si>
  <si>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</si>
  <si>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</si>
  <si>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</si>
  <si>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</si>
  <si>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</si>
  <si>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</si>
  <si>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</si>
  <si>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</si>
  <si>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</si>
  <si>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</si>
  <si>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</si>
  <si>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</si>
  <si>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</si>
  <si>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</si>
  <si>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</si>
  <si>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</si>
  <si>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</si>
  <si>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</si>
  <si>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</si>
  <si>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</si>
  <si>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</si>
  <si>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</si>
  <si>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</si>
  <si>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</si>
  <si>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</si>
  <si>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</si>
  <si>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</si>
  <si>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</si>
  <si>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</si>
  <si>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</si>
  <si>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</si>
  <si>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</si>
  <si>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</si>
  <si>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</si>
  <si>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</si>
  <si>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</si>
  <si>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</si>
  <si>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</si>
  <si>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</si>
  <si>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</si>
  <si>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</si>
  <si>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</si>
  <si>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</si>
  <si>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</si>
  <si>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</si>
  <si>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</si>
  <si>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</si>
  <si>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</si>
  <si>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</si>
  <si>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</si>
  <si>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</si>
  <si>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</si>
  <si>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</si>
  <si>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</si>
  <si>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</si>
  <si>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</si>
  <si>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</si>
  <si>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</si>
  <si>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</si>
  <si>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</si>
  <si>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</si>
  <si>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</si>
  <si>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</si>
  <si>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</si>
  <si>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</si>
  <si>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</si>
  <si>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</si>
  <si>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</si>
  <si>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</si>
  <si>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</si>
  <si>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</si>
  <si>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</si>
  <si>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</si>
  <si>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</si>
  <si>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</si>
  <si>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</si>
  <si>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</si>
  <si>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</si>
  <si>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</si>
  <si>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</si>
  <si>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</si>
  <si>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</si>
  <si>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</si>
  <si>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</si>
  <si>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</si>
  <si>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</si>
  <si>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</si>
  <si>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</si>
  <si>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</si>
  <si>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</si>
  <si>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</si>
  <si>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</si>
  <si>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</si>
  <si>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</si>
  <si>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</si>
  <si>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</si>
  <si>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</si>
  <si>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</si>
  <si>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</si>
  <si>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</si>
  <si>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</si>
  <si>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</si>
  <si>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</si>
  <si>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</si>
  <si>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</si>
  <si>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</si>
  <si>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</si>
  <si>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</si>
  <si>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</si>
  <si>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</si>
  <si>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</si>
  <si>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</si>
  <si>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</si>
  <si>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</si>
  <si>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</si>
  <si>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</si>
  <si>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</si>
  <si>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</si>
  <si>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</si>
  <si>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</si>
  <si>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</si>
  <si>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</si>
  <si>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</si>
  <si>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</si>
  <si>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</si>
  <si>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</si>
  <si>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</si>
  <si>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</si>
  <si>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</si>
  <si>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</si>
  <si>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</si>
  <si>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</si>
  <si>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</si>
  <si>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</si>
  <si>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</si>
  <si>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</si>
  <si>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</si>
  <si>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</si>
  <si>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</si>
  <si>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</si>
  <si>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</si>
  <si>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</si>
  <si>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</si>
  <si>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</si>
  <si>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</si>
  <si>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</si>
  <si>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</si>
  <si>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</si>
  <si>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</si>
  <si>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</si>
  <si>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</si>
  <si>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</si>
  <si>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</si>
  <si>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</si>
  <si>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</si>
  <si>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</si>
  <si>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</si>
  <si>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</si>
  <si>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</si>
  <si>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</si>
  <si>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</si>
  <si>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</si>
  <si>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</si>
  <si>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</si>
  <si>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</si>
  <si>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</si>
  <si>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</si>
  <si>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</si>
  <si>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</si>
  <si>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</si>
  <si>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</si>
  <si>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</si>
  <si>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</si>
  <si>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</si>
  <si>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</si>
  <si>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</si>
  <si>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</si>
  <si>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</si>
  <si>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</si>
  <si>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</si>
  <si>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</si>
  <si>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</si>
  <si>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</si>
  <si>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</si>
  <si>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</si>
  <si>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</si>
  <si>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</si>
  <si>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</si>
  <si>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</si>
  <si>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</si>
  <si>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</si>
  <si>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</si>
  <si>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</si>
  <si>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</si>
  <si>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</si>
  <si>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</si>
  <si>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</si>
  <si>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</si>
  <si>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</si>
  <si>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</si>
  <si>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</si>
  <si>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</si>
  <si>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</si>
  <si>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</si>
  <si>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</si>
  <si>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</si>
  <si>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</si>
  <si>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</si>
  <si>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</si>
  <si>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</si>
  <si>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</si>
  <si>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</si>
  <si>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</si>
  <si>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</si>
  <si>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</si>
  <si>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</si>
  <si>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</si>
  <si>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</si>
  <si>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</si>
  <si>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</si>
  <si>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</si>
  <si>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</si>
  <si>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</si>
  <si>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</si>
  <si>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</si>
  <si>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</si>
  <si>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</si>
  <si>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</si>
  <si>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</si>
  <si>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</si>
  <si>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</si>
  <si>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</si>
  <si>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</si>
  <si>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</si>
  <si>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</si>
  <si>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</si>
  <si>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</si>
  <si>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</si>
  <si>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</si>
  <si>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</si>
  <si>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</si>
  <si>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</si>
  <si>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</si>
  <si>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</si>
  <si>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</si>
  <si>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</si>
  <si>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</si>
  <si>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</si>
  <si>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</si>
  <si>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</si>
  <si>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</si>
  <si>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</si>
  <si>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</si>
  <si>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</si>
  <si>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</si>
  <si>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</si>
  <si>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</si>
  <si>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</si>
  <si>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</si>
  <si>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</si>
  <si>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</si>
  <si>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</si>
  <si>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</si>
  <si>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</si>
  <si>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</si>
  <si>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</si>
  <si>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</si>
  <si>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</si>
  <si>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</si>
  <si>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</si>
  <si>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</si>
  <si>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</si>
  <si>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</si>
  <si>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</si>
  <si>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</si>
  <si>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</si>
  <si>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</si>
  <si>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</si>
  <si>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</si>
  <si>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</si>
  <si>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</si>
  <si>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</si>
  <si>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</si>
  <si>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</si>
  <si>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</si>
  <si>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</si>
  <si>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</si>
  <si>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</si>
  <si>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</si>
  <si>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</si>
  <si>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</si>
  <si>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</si>
  <si>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</si>
  <si>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</si>
  <si>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</si>
  <si>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</si>
  <si>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</si>
  <si>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</si>
  <si>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</si>
  <si>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</si>
  <si>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</si>
  <si>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</si>
  <si>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</si>
  <si>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</si>
  <si>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</si>
  <si>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</si>
  <si>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</si>
  <si>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</si>
  <si>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</si>
  <si>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</si>
  <si>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</si>
  <si>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</si>
  <si>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</si>
  <si>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</si>
  <si>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</si>
  <si>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</si>
  <si>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</si>
  <si>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</si>
  <si>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</si>
  <si>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</si>
  <si>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</si>
  <si>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</si>
  <si>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</si>
  <si>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</si>
  <si>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</si>
  <si>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</si>
  <si>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</si>
  <si>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</si>
  <si>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</si>
  <si>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</si>
  <si>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</si>
  <si>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</si>
  <si>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</si>
  <si>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</si>
  <si>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</si>
  <si>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</si>
  <si>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</si>
  <si>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</si>
  <si>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</si>
  <si>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</si>
  <si>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</si>
  <si>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</si>
  <si>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</si>
  <si>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</si>
  <si>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</si>
  <si>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</si>
  <si>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</si>
  <si>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</si>
  <si>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</si>
  <si>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</si>
  <si>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</si>
  <si>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</si>
  <si>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</si>
  <si>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</si>
  <si>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</si>
  <si>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</si>
  <si>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</si>
  <si>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</si>
  <si>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</si>
  <si>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</si>
  <si>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</si>
  <si>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</si>
  <si>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</si>
  <si>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</si>
  <si>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</si>
  <si>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</si>
  <si>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</si>
  <si>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</si>
  <si>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</si>
  <si>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</si>
  <si>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</si>
  <si>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</si>
  <si>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</si>
  <si>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</si>
  <si>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</si>
  <si>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</si>
  <si>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</si>
  <si>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</si>
  <si>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</si>
  <si>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</si>
  <si>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</si>
  <si>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</si>
  <si>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</si>
  <si>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</si>
  <si>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</si>
  <si>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</si>
  <si>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</si>
  <si>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</si>
  <si>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</si>
  <si>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</si>
  <si>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</si>
  <si>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</si>
  <si>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</si>
  <si>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</si>
  <si>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</si>
  <si>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</si>
  <si>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</si>
  <si>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</si>
  <si>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</si>
  <si>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</si>
  <si>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</si>
  <si>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</si>
  <si>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</si>
  <si>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</si>
  <si>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</si>
  <si>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</si>
  <si>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</si>
  <si>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</si>
  <si>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</si>
  <si>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</si>
  <si>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</si>
  <si>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</si>
  <si>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</si>
  <si>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</si>
  <si>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</si>
  <si>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</si>
  <si>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</si>
  <si>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</si>
  <si>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</si>
  <si>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</si>
  <si>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</si>
  <si>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</si>
  <si>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</si>
  <si>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</si>
  <si>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</si>
  <si>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</si>
  <si>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</si>
  <si>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</si>
  <si>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</si>
  <si>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</si>
  <si>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</si>
  <si>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</si>
  <si>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</si>
  <si>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</si>
  <si>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</si>
  <si>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</si>
  <si>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</si>
  <si>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</si>
  <si>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</si>
  <si>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</si>
  <si>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</si>
  <si>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</si>
  <si>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</si>
  <si>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</si>
  <si>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</si>
  <si>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</si>
  <si>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</si>
  <si>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</si>
  <si>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</si>
  <si>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</si>
  <si>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</si>
  <si>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</si>
  <si>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</si>
  <si>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</si>
  <si>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</si>
  <si>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</si>
  <si>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</si>
  <si>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</si>
  <si>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</si>
  <si>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</si>
  <si>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</si>
  <si>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</si>
  <si>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</si>
  <si>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</si>
  <si>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</si>
  <si>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</si>
  <si>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</si>
  <si>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</si>
  <si>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</si>
  <si>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</si>
  <si>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</si>
  <si>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</si>
  <si>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</si>
  <si>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</si>
  <si>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</si>
  <si>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</si>
  <si>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</si>
  <si>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</si>
  <si>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</si>
  <si>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</si>
  <si>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</si>
  <si>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</si>
  <si>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</si>
  <si>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</si>
  <si>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</si>
  <si>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</si>
  <si>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</si>
  <si>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</si>
  <si>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</si>
  <si>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</si>
  <si>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</si>
  <si>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</si>
  <si>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</si>
  <si>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</si>
  <si>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</si>
  <si>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</si>
  <si>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</si>
  <si>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</si>
  <si>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</si>
  <si>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</si>
  <si>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</si>
  <si>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</si>
  <si>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</si>
  <si>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</si>
  <si>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</si>
  <si>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</si>
  <si>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</si>
  <si>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</si>
  <si>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</si>
  <si>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</si>
  <si>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</si>
  <si>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</si>
  <si>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</si>
  <si>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</si>
  <si>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</si>
  <si>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</si>
  <si>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</si>
  <si>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</si>
  <si>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</si>
  <si>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</si>
  <si>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</si>
  <si>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</si>
  <si>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</si>
  <si>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</si>
  <si>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</si>
  <si>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</si>
  <si>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</si>
  <si>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</si>
  <si>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</si>
  <si>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</si>
  <si>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</si>
  <si>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</si>
  <si>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</si>
  <si>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</si>
  <si>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</si>
  <si>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</si>
  <si>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</si>
  <si>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</si>
  <si>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</si>
  <si>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</si>
  <si>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</si>
  <si>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</si>
  <si>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</si>
  <si>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</si>
  <si>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</si>
  <si>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</si>
  <si>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</si>
  <si>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</si>
  <si>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</si>
  <si>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</si>
  <si>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</si>
  <si>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</si>
  <si>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</si>
  <si>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</si>
  <si>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</si>
  <si>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</si>
  <si>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</si>
  <si>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</si>
  <si>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</si>
  <si>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</si>
  <si>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</si>
  <si>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</si>
  <si>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</si>
  <si>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</si>
  <si>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</si>
  <si>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</si>
  <si>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</si>
  <si>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</si>
  <si>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</si>
  <si>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</si>
  <si>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</si>
  <si>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</si>
  <si>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</si>
  <si>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</si>
  <si>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</si>
  <si>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</si>
  <si>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</si>
  <si>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</si>
  <si>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</si>
  <si>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</si>
  <si>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</si>
  <si>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</si>
  <si>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</si>
  <si>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</si>
  <si>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</si>
  <si>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</si>
  <si>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</si>
  <si>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</si>
  <si>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</si>
  <si>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</si>
  <si>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</si>
  <si>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</si>
  <si>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</si>
  <si>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</si>
  <si>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</si>
  <si>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</si>
  <si>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</si>
  <si>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</si>
  <si>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</si>
  <si>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</si>
  <si>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</si>
  <si>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</si>
  <si>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</si>
  <si>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</si>
  <si>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</si>
  <si>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</si>
  <si>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</si>
  <si>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</si>
  <si>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</si>
  <si>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</si>
  <si>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</si>
  <si>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</si>
  <si>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</si>
  <si>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</si>
  <si>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</si>
  <si>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</si>
  <si>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</si>
  <si>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</si>
  <si>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</si>
  <si>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</si>
  <si>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</si>
  <si>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</si>
  <si>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</si>
  <si>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</si>
  <si>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</si>
  <si>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</si>
  <si>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</si>
  <si>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</si>
  <si>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</si>
  <si>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</si>
  <si>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</si>
  <si>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</si>
  <si>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</si>
  <si>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</si>
  <si>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</si>
  <si>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</si>
  <si>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</si>
  <si>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</si>
  <si>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</si>
  <si>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</si>
  <si>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</si>
  <si>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</si>
  <si>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</si>
  <si>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</si>
  <si>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</si>
  <si>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</si>
  <si>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</si>
  <si>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</si>
  <si>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</si>
  <si>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</si>
  <si>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</si>
  <si>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</si>
  <si>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</si>
  <si>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</si>
  <si>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</si>
  <si>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</si>
  <si>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</si>
  <si>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</si>
  <si>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</si>
  <si>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</si>
  <si>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</si>
  <si>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</si>
  <si>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</si>
  <si>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</si>
  <si>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</si>
  <si>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</si>
  <si>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</si>
  <si>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</si>
  <si>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</si>
  <si>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</si>
  <si>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</si>
  <si>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</si>
  <si>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</si>
  <si>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</si>
  <si>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</si>
  <si>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</si>
  <si>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</si>
  <si>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</si>
  <si>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</si>
  <si>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</si>
  <si>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</si>
  <si>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</si>
  <si>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</si>
  <si>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</si>
  <si>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</si>
  <si>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</si>
  <si>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</si>
  <si>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</si>
  <si>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</si>
  <si>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</si>
  <si>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</si>
  <si>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</si>
  <si>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</si>
  <si>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</si>
  <si>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</si>
  <si>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</si>
  <si>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</si>
  <si>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</si>
  <si>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</si>
  <si>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</si>
  <si>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</si>
  <si>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</si>
  <si>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</si>
  <si>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</si>
  <si>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</si>
  <si>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</si>
  <si>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</si>
  <si>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</si>
  <si>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</si>
  <si>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</si>
  <si>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</si>
  <si>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</si>
  <si>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</si>
  <si>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</si>
  <si>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</si>
  <si>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</si>
  <si>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</si>
  <si>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</si>
  <si>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</si>
  <si>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</si>
  <si>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</si>
  <si>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</si>
  <si>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</si>
  <si>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</si>
  <si>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</si>
  <si>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</si>
  <si>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</si>
  <si>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</si>
  <si>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</si>
  <si>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</si>
  <si>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</si>
  <si>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</si>
  <si>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</si>
  <si>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</si>
  <si>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</si>
  <si>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</si>
  <si>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</si>
  <si>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</si>
  <si>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</si>
  <si>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</si>
  <si>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</si>
  <si>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</si>
  <si>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</si>
  <si>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</si>
  <si>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</si>
  <si>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</si>
  <si>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</si>
  <si>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</si>
  <si>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</si>
  <si>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</si>
  <si>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</si>
  <si>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</si>
  <si>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</si>
  <si>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</si>
  <si>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</si>
  <si>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</si>
  <si>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</si>
  <si>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</si>
  <si>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</si>
  <si>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</si>
  <si>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</si>
  <si>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</si>
  <si>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</si>
  <si>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</si>
  <si>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</si>
  <si>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</si>
  <si>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</si>
  <si>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</si>
  <si>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</si>
  <si>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</si>
  <si>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</si>
  <si>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</si>
  <si>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</si>
  <si>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</si>
  <si>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</si>
  <si>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</si>
  <si>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</si>
  <si>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</si>
  <si>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</si>
  <si>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</si>
  <si>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</si>
  <si>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</si>
  <si>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</si>
  <si>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</si>
  <si>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</si>
  <si>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</si>
  <si>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</si>
  <si>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</si>
  <si>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</si>
  <si>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</si>
  <si>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</si>
  <si>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</si>
  <si>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</si>
  <si>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</si>
  <si>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</si>
  <si>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</si>
  <si>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</si>
  <si>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</si>
  <si>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</si>
  <si>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</si>
  <si>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</si>
  <si>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</si>
  <si>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</si>
  <si>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</si>
  <si>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</si>
  <si>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</si>
  <si>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</si>
  <si>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</si>
  <si>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</si>
  <si>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</si>
  <si>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</si>
  <si>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</si>
  <si>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</si>
  <si>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</si>
  <si>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</si>
  <si>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</si>
  <si>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</si>
  <si>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</si>
  <si>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</si>
  <si>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</si>
  <si>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</si>
  <si>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</si>
  <si>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</si>
  <si>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</si>
  <si>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</si>
  <si>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</si>
  <si>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</si>
  <si>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</si>
  <si>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</si>
  <si>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</si>
  <si>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</si>
  <si>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</si>
  <si>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</si>
  <si>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</si>
  <si>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</si>
  <si>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</si>
  <si>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</si>
  <si>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</si>
  <si>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</si>
  <si>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</si>
  <si>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</si>
  <si>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</si>
  <si>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</si>
  <si>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</si>
  <si>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</si>
  <si>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</si>
  <si>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</si>
  <si>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</si>
  <si>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</si>
  <si>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</si>
  <si>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</si>
  <si>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</si>
  <si>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</si>
  <si>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</si>
  <si>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</si>
  <si>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</si>
  <si>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</si>
  <si>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</si>
  <si>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</si>
  <si>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</si>
  <si>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</si>
  <si>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</si>
  <si>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</si>
  <si>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</si>
  <si>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</si>
  <si>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</si>
  <si>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</si>
  <si>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</si>
  <si>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</si>
  <si>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</si>
  <si>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</si>
  <si>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</si>
  <si>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</si>
  <si>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</si>
  <si>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</si>
  <si>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</si>
  <si>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</si>
  <si>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</si>
  <si>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</si>
  <si>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</si>
  <si>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</si>
  <si>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</si>
  <si>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</si>
  <si>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</si>
  <si>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</si>
  <si>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</si>
  <si>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</si>
  <si>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</si>
  <si>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</si>
  <si>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</si>
  <si>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</si>
  <si>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</si>
  <si>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</si>
  <si>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</si>
  <si>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</si>
  <si>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</si>
  <si>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</si>
  <si>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</si>
  <si>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</si>
  <si>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</si>
  <si>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</si>
  <si>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</si>
  <si>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</si>
  <si>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</si>
  <si>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</si>
  <si>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</si>
  <si>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</si>
  <si>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</si>
  <si>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</si>
  <si>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</si>
  <si>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</si>
  <si>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</si>
  <si>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</si>
  <si>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</si>
  <si>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</si>
  <si>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</si>
  <si>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</si>
  <si>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</si>
  <si>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</si>
  <si>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</si>
  <si>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</si>
  <si>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</si>
  <si>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</si>
  <si>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</si>
  <si>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</si>
  <si>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</si>
  <si>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</si>
  <si>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</si>
  <si>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</si>
  <si>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</si>
  <si>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</si>
  <si>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</si>
  <si>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</si>
  <si>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</si>
  <si>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</si>
  <si>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</si>
  <si>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</si>
  <si>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</si>
  <si>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</si>
  <si>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</si>
  <si>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</si>
  <si>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</si>
  <si>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</si>
  <si>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</si>
  <si>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</si>
  <si>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</si>
  <si>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</si>
  <si>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</si>
  <si>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</si>
  <si>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</si>
  <si>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</si>
  <si>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</si>
  <si>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</si>
  <si>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</si>
  <si>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</si>
  <si>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</si>
  <si>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</si>
  <si>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</si>
  <si>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</si>
  <si>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</si>
  <si>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</si>
  <si>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</si>
  <si>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</si>
  <si>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</si>
  <si>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</si>
  <si>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</si>
  <si>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</si>
  <si>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</si>
  <si>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</si>
  <si>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</si>
  <si>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</si>
  <si>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</si>
  <si>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</si>
  <si>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</si>
  <si>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</si>
  <si>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</si>
  <si>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</si>
  <si>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</si>
  <si>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</si>
  <si>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</si>
  <si>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</si>
  <si>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</si>
  <si>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</si>
  <si>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</si>
  <si>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</si>
  <si>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</si>
  <si>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</si>
  <si>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</si>
  <si>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</si>
  <si>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</si>
  <si>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</si>
  <si>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</si>
  <si>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</si>
  <si>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</si>
  <si>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</si>
  <si>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</si>
  <si>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</si>
  <si>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</si>
  <si>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</si>
  <si>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</si>
  <si>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</si>
  <si>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</si>
  <si>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</si>
  <si>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</si>
  <si>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</si>
  <si>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</si>
  <si>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</si>
  <si>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</si>
  <si>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</si>
  <si>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</si>
  <si>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</si>
  <si>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</si>
  <si>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</si>
  <si>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</si>
  <si>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</si>
  <si>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</si>
  <si>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</si>
  <si>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</si>
  <si>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</si>
  <si>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</si>
  <si>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</si>
  <si>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</si>
  <si>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</si>
  <si>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</si>
  <si>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</si>
  <si>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</si>
  <si>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</si>
  <si>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</si>
  <si>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</si>
  <si>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</si>
  <si>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</si>
  <si>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</si>
  <si>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</si>
  <si>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</si>
  <si>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</si>
  <si>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</si>
  <si>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</si>
  <si>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</si>
  <si>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</si>
  <si>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</si>
  <si>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</si>
  <si>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</si>
  <si>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</si>
  <si>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</si>
  <si>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</si>
  <si>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</si>
  <si>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</si>
  <si>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</si>
  <si>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</si>
  <si>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</si>
  <si>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</si>
  <si>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</si>
  <si>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</si>
  <si>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</si>
  <si>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</si>
  <si>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</si>
  <si>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</si>
  <si>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</si>
  <si>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</si>
  <si>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</si>
  <si>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</si>
  <si>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</si>
  <si>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</si>
  <si>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</si>
  <si>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</si>
  <si>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</si>
  <si>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</si>
  <si>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</si>
  <si>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</si>
  <si>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</si>
  <si>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</si>
  <si>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</si>
  <si>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</si>
  <si>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</si>
  <si>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</si>
  <si>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</si>
  <si>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</si>
  <si>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</si>
  <si>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</si>
  <si>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</si>
  <si>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</si>
  <si>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</si>
  <si>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</si>
  <si>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</si>
  <si>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</si>
  <si>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</si>
  <si>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</si>
  <si>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</si>
  <si>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</si>
  <si>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</si>
  <si>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</si>
  <si>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</si>
  <si>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</si>
  <si>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</si>
  <si>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</si>
  <si>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</si>
  <si>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</si>
  <si>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</si>
  <si>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</si>
  <si>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</si>
  <si>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</si>
  <si>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</si>
  <si>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</si>
  <si>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</si>
  <si>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</si>
  <si>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</si>
  <si>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</si>
  <si>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</si>
  <si>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</si>
  <si>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</si>
  <si>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</si>
  <si>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</si>
  <si>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</si>
  <si>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</si>
  <si>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</si>
  <si>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</si>
  <si>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</si>
  <si>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</si>
  <si>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</si>
  <si>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</si>
  <si>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</si>
  <si>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</si>
  <si>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</si>
  <si>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</si>
  <si>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</si>
  <si>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</si>
  <si>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</si>
  <si>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</si>
  <si>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</si>
  <si>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</si>
  <si>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</si>
  <si>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</si>
  <si>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</si>
  <si>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</si>
  <si>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</si>
  <si>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</si>
  <si>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</si>
  <si>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</si>
  <si>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</si>
  <si>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</si>
  <si>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</si>
  <si>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</si>
  <si>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</si>
  <si>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</si>
  <si>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</si>
  <si>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</si>
  <si>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</si>
  <si>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</si>
  <si>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</si>
  <si>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</si>
  <si>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</si>
  <si>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</si>
  <si>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</si>
  <si>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</si>
  <si>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</si>
  <si>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</si>
  <si>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</si>
  <si>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</si>
  <si>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</si>
  <si>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</si>
  <si>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</si>
  <si>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</si>
  <si>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</si>
  <si>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</si>
  <si>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</si>
  <si>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</si>
  <si>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</si>
  <si>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</si>
  <si>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</si>
  <si>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</si>
  <si>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</si>
  <si>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</si>
  <si>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</si>
  <si>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</si>
  <si>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</si>
  <si>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</si>
  <si>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</si>
  <si>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</si>
  <si>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</si>
  <si>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</si>
  <si>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</si>
  <si>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</si>
  <si>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</si>
  <si>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</si>
  <si>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</si>
  <si>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</si>
  <si>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</si>
  <si>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</si>
  <si>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</si>
  <si>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</si>
  <si>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</si>
  <si>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</si>
  <si>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</si>
  <si>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</si>
  <si>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</si>
  <si>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</si>
  <si>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</si>
  <si>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</si>
  <si>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</si>
  <si>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</si>
  <si>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</si>
  <si>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</si>
  <si>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</si>
  <si>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</si>
  <si>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</si>
  <si>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</si>
  <si>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</si>
  <si>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</si>
  <si>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</si>
  <si>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</si>
  <si>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</si>
  <si>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</si>
  <si>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</si>
  <si>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</si>
  <si>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</si>
  <si>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</si>
  <si>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</si>
  <si>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</si>
  <si>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</si>
  <si>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</si>
  <si>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</si>
  <si>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</si>
  <si>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</si>
  <si>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</si>
  <si>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</si>
  <si>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</si>
  <si>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</si>
  <si>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</si>
  <si>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</si>
  <si>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</si>
  <si>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</si>
  <si>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</si>
  <si>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</si>
  <si>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</si>
  <si>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</si>
  <si>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</si>
  <si>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</si>
  <si>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</si>
  <si>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</si>
  <si>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</si>
  <si>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</si>
  <si>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</si>
  <si>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</si>
  <si>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</si>
  <si>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</si>
  <si>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</si>
  <si>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</si>
  <si>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</si>
  <si>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</si>
  <si>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</si>
  <si>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</si>
  <si>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</si>
  <si>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</si>
  <si>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</si>
  <si>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</si>
  <si>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</si>
  <si>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</si>
  <si>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</si>
  <si>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</si>
  <si>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</si>
  <si>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</si>
  <si>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</si>
  <si>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</si>
  <si>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</si>
  <si>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</si>
  <si>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</si>
  <si>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</si>
  <si>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</si>
  <si>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</si>
  <si>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</si>
  <si>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</si>
  <si>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</si>
  <si>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</si>
  <si>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</si>
  <si>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</si>
  <si>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</si>
  <si>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</si>
  <si>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</si>
  <si>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</si>
  <si>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</si>
  <si>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</si>
  <si>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</si>
  <si>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</si>
  <si>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</si>
  <si>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</si>
  <si>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</si>
  <si>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</si>
  <si>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</si>
  <si>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</si>
  <si>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</si>
  <si>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</si>
  <si>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</si>
  <si>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</si>
  <si>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</si>
  <si>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</si>
  <si>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</si>
  <si>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</si>
  <si>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</si>
  <si>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</si>
  <si>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</si>
  <si>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</si>
  <si>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</si>
  <si>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</si>
  <si>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</si>
  <si>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</si>
  <si>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</si>
  <si>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</si>
  <si>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</si>
  <si>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</si>
  <si>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</si>
  <si>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</si>
  <si>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</si>
  <si>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</si>
  <si>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</si>
  <si>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</si>
  <si>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</si>
  <si>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</si>
  <si>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</si>
  <si>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</si>
  <si>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</si>
  <si>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</si>
  <si>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</si>
  <si>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</si>
  <si>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</si>
  <si>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</si>
  <si>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</si>
  <si>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</si>
  <si>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</si>
  <si>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</si>
  <si>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</si>
  <si>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</si>
  <si>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</si>
  <si>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</si>
  <si>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</si>
  <si>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</si>
  <si>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</si>
  <si>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</si>
  <si>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</si>
  <si>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</si>
  <si>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</si>
  <si>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</si>
  <si>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</si>
  <si>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</si>
  <si>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</si>
  <si>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</si>
  <si>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</si>
  <si>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</si>
  <si>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</si>
  <si>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</si>
  <si>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</si>
  <si>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</si>
  <si>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</si>
  <si>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</si>
  <si>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</si>
  <si>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</si>
  <si>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</si>
  <si>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</si>
  <si>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</si>
  <si>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</si>
  <si>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</si>
  <si>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</si>
  <si>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</si>
  <si>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</si>
  <si>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</si>
  <si>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</si>
  <si>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</si>
  <si>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</si>
  <si>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</si>
  <si>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</si>
  <si>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</si>
  <si>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</si>
  <si>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</si>
  <si>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</si>
  <si>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</si>
  <si>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</si>
  <si>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</si>
  <si>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</si>
  <si>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</si>
  <si>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</si>
  <si>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</si>
  <si>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</si>
  <si>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</si>
  <si>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</si>
  <si>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</si>
  <si>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</si>
  <si>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</si>
  <si>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</si>
  <si>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</si>
  <si>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</si>
  <si>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</si>
  <si>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</si>
  <si>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</si>
  <si>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</si>
  <si>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</si>
  <si>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</si>
  <si>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</si>
  <si>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</si>
  <si>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</si>
  <si>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</si>
  <si>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</si>
  <si>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</si>
  <si>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</si>
  <si>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</si>
  <si>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</si>
  <si>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</si>
  <si>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</si>
  <si>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</si>
  <si>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</si>
  <si>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</si>
  <si>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</si>
  <si>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</si>
  <si>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</si>
  <si>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</si>
  <si>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</si>
  <si>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</si>
  <si>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</si>
  <si>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</si>
  <si>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</si>
  <si>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</si>
  <si>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</si>
  <si>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</si>
  <si>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</si>
  <si>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</si>
  <si>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</si>
  <si>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</si>
  <si>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</si>
  <si>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</si>
  <si>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</si>
  <si>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</si>
  <si>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</si>
  <si>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</si>
  <si>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</si>
  <si>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</si>
  <si>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</si>
  <si>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</si>
  <si>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</si>
  <si>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</si>
  <si>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</si>
  <si>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</si>
  <si>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</si>
  <si>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</si>
  <si>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</si>
  <si>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</si>
  <si>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</si>
  <si>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</si>
  <si>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</si>
  <si>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</si>
  <si>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</si>
  <si>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</si>
  <si>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</si>
  <si>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</si>
  <si>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</si>
  <si>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</si>
  <si>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</si>
  <si>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</si>
  <si>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</si>
  <si>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</si>
  <si>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</si>
  <si>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</si>
  <si>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</si>
  <si>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</si>
  <si>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</si>
  <si>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</si>
  <si>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</si>
  <si>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</si>
  <si>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</si>
  <si>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</si>
  <si>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</si>
  <si>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</si>
  <si>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</si>
  <si>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</si>
  <si>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</si>
  <si>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</si>
  <si>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</si>
  <si>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</si>
  <si>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</si>
  <si>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</si>
  <si>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</si>
  <si>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</si>
  <si>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</si>
  <si>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</si>
  <si>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</si>
  <si>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</si>
  <si>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</si>
  <si>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</si>
  <si>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</si>
  <si>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</si>
  <si>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</si>
  <si>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</si>
  <si>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</si>
  <si>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</si>
  <si>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</si>
  <si>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</si>
  <si>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</si>
  <si>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</si>
  <si>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</si>
  <si>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</si>
  <si>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</si>
  <si>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</si>
  <si>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</si>
  <si>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</si>
  <si>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</si>
  <si>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</si>
  <si>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</si>
  <si>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</si>
  <si>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</si>
  <si>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</si>
  <si>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</si>
  <si>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</si>
  <si>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</si>
  <si>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</si>
  <si>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</si>
  <si>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</si>
  <si>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</si>
  <si>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</si>
  <si>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</si>
  <si>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</si>
  <si>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</si>
  <si>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</si>
  <si>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</si>
  <si>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</si>
  <si>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</si>
  <si>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</si>
  <si>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</si>
  <si>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</si>
  <si>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</si>
  <si>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</si>
  <si>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</si>
  <si>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</si>
  <si>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</si>
  <si>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</si>
  <si>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</si>
  <si>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</si>
  <si>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</si>
  <si>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</si>
  <si>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</si>
  <si>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</si>
  <si>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</si>
  <si>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</si>
  <si>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</si>
  <si>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</si>
  <si>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</si>
  <si>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</si>
  <si>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</si>
  <si>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</si>
  <si>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</si>
  <si>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</si>
  <si>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</si>
  <si>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</si>
  <si>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</si>
  <si>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</si>
  <si>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</si>
  <si>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</si>
  <si>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</si>
  <si>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</si>
  <si>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</si>
  <si>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</si>
  <si>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</si>
  <si>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</si>
  <si>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</si>
  <si>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</si>
  <si>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</si>
  <si>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</si>
  <si>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</si>
  <si>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</si>
  <si>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</si>
  <si>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</si>
  <si>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</si>
  <si>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</si>
  <si>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</si>
  <si>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</si>
  <si>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</si>
  <si>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</si>
  <si>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</si>
  <si>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</si>
  <si>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</si>
  <si>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</si>
  <si>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</si>
  <si>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</si>
  <si>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</si>
  <si>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</si>
  <si>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</si>
  <si>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</si>
  <si>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</si>
  <si>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</si>
  <si>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</si>
  <si>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</si>
  <si>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</si>
  <si>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</si>
  <si>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</si>
  <si>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</si>
  <si>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</si>
  <si>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</si>
  <si>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</si>
  <si>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</si>
  <si>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</si>
  <si>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</si>
  <si>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</si>
  <si>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</si>
  <si>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</si>
  <si>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</si>
  <si>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</si>
  <si>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</si>
  <si>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</si>
  <si>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</si>
  <si>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</si>
  <si>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</si>
  <si>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</si>
  <si>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</si>
  <si>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</si>
  <si>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</si>
  <si>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</si>
  <si>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</si>
  <si>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</si>
  <si>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</si>
  <si>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</si>
  <si>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</si>
  <si>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</si>
  <si>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</si>
  <si>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</si>
  <si>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</si>
  <si>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</si>
  <si>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</si>
  <si>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</si>
  <si>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</si>
  <si>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</si>
  <si>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</si>
  <si>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</si>
  <si>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</si>
  <si>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</si>
  <si>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</si>
  <si>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</si>
  <si>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</si>
  <si>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</si>
  <si>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</si>
  <si>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</si>
  <si>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</si>
  <si>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</si>
  <si>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</si>
  <si>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</si>
  <si>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</si>
  <si>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</si>
  <si>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</si>
  <si>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</si>
  <si>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</si>
  <si>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</si>
  <si>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</si>
  <si>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</si>
  <si>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</si>
  <si>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</si>
  <si>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</si>
  <si>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</si>
  <si>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</si>
  <si>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</si>
  <si>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</si>
  <si>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</si>
  <si>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</si>
  <si>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</si>
  <si>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</si>
  <si>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</si>
  <si>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</si>
  <si>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</si>
  <si>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</si>
  <si>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</si>
  <si>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</si>
  <si>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</si>
  <si>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</si>
  <si>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</si>
  <si>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</si>
  <si>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</si>
  <si>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</si>
  <si>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</si>
  <si>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</si>
  <si>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</si>
  <si>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</si>
  <si>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</si>
  <si>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</si>
  <si>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</si>
  <si>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</si>
  <si>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</si>
  <si>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</si>
  <si>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</si>
  <si>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</si>
  <si>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</si>
  <si>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</si>
  <si>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</si>
  <si>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</si>
  <si>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</si>
  <si>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</si>
  <si>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</si>
  <si>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</si>
  <si>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</si>
  <si>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</si>
  <si>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</si>
  <si>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</si>
  <si>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</si>
  <si>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</si>
  <si>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</si>
  <si>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</si>
  <si>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</si>
  <si>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</si>
  <si>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</si>
  <si>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</si>
  <si>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</si>
  <si>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</si>
  <si>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</si>
  <si>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</si>
  <si>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</si>
  <si>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</si>
  <si>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</si>
  <si>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</si>
  <si>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</si>
  <si>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</si>
  <si>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</si>
  <si>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</si>
  <si>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</si>
  <si>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</si>
  <si>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</si>
  <si>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</si>
  <si>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</si>
  <si>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</si>
  <si>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</si>
  <si>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</si>
  <si>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</si>
  <si>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</si>
  <si>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</si>
  <si>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</si>
  <si>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</si>
  <si>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</si>
  <si>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</si>
  <si>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</si>
  <si>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</si>
  <si>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</si>
  <si>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</si>
  <si>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</si>
  <si>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</si>
  <si>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</si>
  <si>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</si>
  <si>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</si>
  <si>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</si>
  <si>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</si>
  <si>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</si>
  <si>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</si>
  <si>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</si>
  <si>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</si>
  <si>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</si>
  <si>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</si>
  <si>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</si>
  <si>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</si>
  <si>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</si>
  <si>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</si>
  <si>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</si>
  <si>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</si>
  <si>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</si>
  <si>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</si>
  <si>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</si>
  <si>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</si>
  <si>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</si>
  <si>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</si>
  <si>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</si>
  <si>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</si>
  <si>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</si>
  <si>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</si>
  <si>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</si>
  <si>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</si>
  <si>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</si>
  <si>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</si>
  <si>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</si>
  <si>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</si>
  <si>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</si>
  <si>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</si>
  <si>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</si>
  <si>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</si>
  <si>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</si>
  <si>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</si>
  <si>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</si>
  <si>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</si>
  <si>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</si>
  <si>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</si>
  <si>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</si>
  <si>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</si>
  <si>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</si>
  <si>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</si>
  <si>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</si>
  <si>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</si>
  <si>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</si>
  <si>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</si>
  <si>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</si>
  <si>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</si>
  <si>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</si>
  <si>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</si>
  <si>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</si>
  <si>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</si>
  <si>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</si>
  <si>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</si>
  <si>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</si>
  <si>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</si>
  <si>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</si>
  <si>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</si>
  <si>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</si>
  <si>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</si>
  <si>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</si>
  <si>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</si>
  <si>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</si>
  <si>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</si>
  <si>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</si>
  <si>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</si>
  <si>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</si>
  <si>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</si>
  <si>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</si>
  <si>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</si>
  <si>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</si>
  <si>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</si>
  <si>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</si>
  <si>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</si>
  <si>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</si>
  <si>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</si>
  <si>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</si>
  <si>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</si>
  <si>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</si>
  <si>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</si>
  <si>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</si>
  <si>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</si>
  <si>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</si>
  <si>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</si>
  <si>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</si>
  <si>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</si>
  <si>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</si>
  <si>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</si>
  <si>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</si>
  <si>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</si>
  <si>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</si>
  <si>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</si>
  <si>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</si>
  <si>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</si>
  <si>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</si>
  <si>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</si>
  <si>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</si>
  <si>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</si>
  <si>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</si>
  <si>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</si>
  <si>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</si>
  <si>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</si>
  <si>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</si>
  <si>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</si>
  <si>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</si>
  <si>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</si>
  <si>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</si>
  <si>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</si>
  <si>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</si>
  <si>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</si>
  <si>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</si>
  <si>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</si>
  <si>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</si>
  <si>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</si>
  <si>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</si>
  <si>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</si>
  <si>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</si>
  <si>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</si>
  <si>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</si>
  <si>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</si>
  <si>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</si>
  <si>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</si>
  <si>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</si>
  <si>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</si>
  <si>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</si>
  <si>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</si>
  <si>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</si>
  <si>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</si>
  <si>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</si>
  <si>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</si>
  <si>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</si>
  <si>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</si>
  <si>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</si>
  <si>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</si>
  <si>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</si>
  <si>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</si>
  <si>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</si>
  <si>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</si>
  <si>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</si>
  <si>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</si>
  <si>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</si>
  <si>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</si>
  <si>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</si>
  <si>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</si>
  <si>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</si>
  <si>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</si>
  <si>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</si>
  <si>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</si>
  <si>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</si>
  <si>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</si>
  <si>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</si>
  <si>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</si>
  <si>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</si>
  <si>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</si>
  <si>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</si>
  <si>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</si>
  <si>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</si>
  <si>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</si>
  <si>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</si>
  <si>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</si>
  <si>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</si>
  <si>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</si>
  <si>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</si>
  <si>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</si>
  <si>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</si>
  <si>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</si>
  <si>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</si>
  <si>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</si>
  <si>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</si>
  <si>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</si>
  <si>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</si>
  <si>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</si>
  <si>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</si>
  <si>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</si>
  <si>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</si>
  <si>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</si>
  <si>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</si>
  <si>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</si>
  <si>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</si>
  <si>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</si>
  <si>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</si>
  <si>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</si>
  <si>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</si>
  <si>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</si>
  <si>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</si>
  <si>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</si>
  <si>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</si>
  <si>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</si>
  <si>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</si>
  <si>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</si>
  <si>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</si>
  <si>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</si>
  <si>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</si>
  <si>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</si>
  <si>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</si>
  <si>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</si>
  <si>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</si>
  <si>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</si>
  <si>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</si>
  <si>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</si>
  <si>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</si>
  <si>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</si>
  <si>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</si>
  <si>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</si>
  <si>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</si>
  <si>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</si>
  <si>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</si>
  <si>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</si>
  <si>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</si>
  <si>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</si>
  <si>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</si>
  <si>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</si>
  <si>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</si>
  <si>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</si>
  <si>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</si>
  <si>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</si>
  <si>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</si>
  <si>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</si>
  <si>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</si>
  <si>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</si>
  <si>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</si>
  <si>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</si>
  <si>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</si>
  <si>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</si>
  <si>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</si>
  <si>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</si>
  <si>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</si>
  <si>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</si>
  <si>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</si>
  <si>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</si>
  <si>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</si>
  <si>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</si>
  <si>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</si>
  <si>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</si>
  <si>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</si>
  <si>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</si>
  <si>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</si>
  <si>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</si>
  <si>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</si>
  <si>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</si>
  <si>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</si>
  <si>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</si>
  <si>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</si>
  <si>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</si>
  <si>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</si>
  <si>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</si>
  <si>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</si>
  <si>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</si>
  <si>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</si>
  <si>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</si>
  <si>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</si>
  <si>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</si>
  <si>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</si>
  <si>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</si>
  <si>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</si>
  <si>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</si>
  <si>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</si>
  <si>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</si>
  <si>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</si>
  <si>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</si>
  <si>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</si>
  <si>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</si>
  <si>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</si>
  <si>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</si>
  <si>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</si>
  <si>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</si>
  <si>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</si>
  <si>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</si>
  <si>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</si>
  <si>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</si>
  <si>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</si>
  <si>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</si>
  <si>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</si>
  <si>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</si>
  <si>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</si>
  <si>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</si>
  <si>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</si>
  <si>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</si>
  <si>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</si>
  <si>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</si>
  <si>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</si>
  <si>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</si>
  <si>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</si>
  <si>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</si>
  <si>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</si>
  <si>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</si>
  <si>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</si>
  <si>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</si>
  <si>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</si>
  <si>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</si>
  <si>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</si>
  <si>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</si>
  <si>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</si>
  <si>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</si>
  <si>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</si>
  <si>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</si>
  <si>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</si>
  <si>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</si>
  <si>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</si>
  <si>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</si>
  <si>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</si>
  <si>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</si>
  <si>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</si>
  <si>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</si>
  <si>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</si>
  <si>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</si>
  <si>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</si>
  <si>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</si>
  <si>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</si>
  <si>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</si>
  <si>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</si>
  <si>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</si>
  <si>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</si>
  <si>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</si>
  <si>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</si>
  <si>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</si>
  <si>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</si>
  <si>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</si>
  <si>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</si>
  <si>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</si>
  <si>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</si>
  <si>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</si>
  <si>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</si>
  <si>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</si>
  <si>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</si>
  <si>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</si>
  <si>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</si>
  <si>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</si>
  <si>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</si>
  <si>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</si>
  <si>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</si>
  <si>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</si>
  <si>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</si>
  <si>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</si>
  <si>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</si>
  <si>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</si>
  <si>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</si>
  <si>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</si>
  <si>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</si>
  <si>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</si>
  <si>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</si>
  <si>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</si>
  <si>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</si>
  <si>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</si>
  <si>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</si>
  <si>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</si>
  <si>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</si>
  <si>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</si>
  <si>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</si>
  <si>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</si>
  <si>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</si>
  <si>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</si>
  <si>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</si>
  <si>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</si>
  <si>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</si>
  <si>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</si>
  <si>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</si>
  <si>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</si>
  <si>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</si>
  <si>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</si>
  <si>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</si>
  <si>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</si>
  <si>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</si>
  <si>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</si>
  <si>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</si>
  <si>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</si>
  <si>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</si>
  <si>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</si>
  <si>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</si>
  <si>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</si>
  <si>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</si>
  <si>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</si>
  <si>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</si>
  <si>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</si>
  <si>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</si>
  <si>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</si>
  <si>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</si>
  <si>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</si>
  <si>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</si>
  <si>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</si>
  <si>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</si>
  <si>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</si>
  <si>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</si>
  <si>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</si>
  <si>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</si>
  <si>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</si>
  <si>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</si>
  <si>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</si>
  <si>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</si>
  <si>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</si>
  <si>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</si>
  <si>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</si>
  <si>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</si>
  <si>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</si>
  <si>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</si>
  <si>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</si>
  <si>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</si>
  <si>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</si>
  <si>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</si>
  <si>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</si>
  <si>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</si>
  <si>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</si>
  <si>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</si>
  <si>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</si>
  <si>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</si>
  <si>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</si>
  <si>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</si>
  <si>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</si>
  <si>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</si>
  <si>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</si>
  <si>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</si>
  <si>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</si>
  <si>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</si>
  <si>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</si>
  <si>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</si>
  <si>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</si>
  <si>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</si>
  <si>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</si>
  <si>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</si>
  <si>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</si>
  <si>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</si>
  <si>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</si>
  <si>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</si>
  <si>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</si>
  <si>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</si>
  <si>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</si>
  <si>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</si>
  <si>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</si>
  <si>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</si>
  <si>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</si>
  <si>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</si>
  <si>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</si>
  <si>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</si>
  <si>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</si>
  <si>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</si>
  <si>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</si>
  <si>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</si>
  <si>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</si>
  <si>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</si>
  <si>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</si>
  <si>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</si>
  <si>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</si>
  <si>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</si>
  <si>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</si>
  <si>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</si>
  <si>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</si>
  <si>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</si>
  <si>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</si>
  <si>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</si>
  <si>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</si>
  <si>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</si>
  <si>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</si>
  <si>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</si>
  <si>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</si>
  <si>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</si>
  <si>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</si>
  <si>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</si>
  <si>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</si>
  <si>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</si>
  <si>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</si>
  <si>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</si>
  <si>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</si>
  <si>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</si>
  <si>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</si>
  <si>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</si>
  <si>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</si>
  <si>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</si>
  <si>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</si>
  <si>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</si>
  <si>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</si>
  <si>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</si>
  <si>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</si>
  <si>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</si>
  <si>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</si>
  <si>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</si>
  <si>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</si>
  <si>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</si>
  <si>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</si>
  <si>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</si>
  <si>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</si>
  <si>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</si>
  <si>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</si>
  <si>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</si>
  <si>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</si>
  <si>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</si>
  <si>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</si>
  <si>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</si>
  <si>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</si>
  <si>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</si>
  <si>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</si>
  <si>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</si>
  <si>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</si>
  <si>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</si>
  <si>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</si>
  <si>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</si>
  <si>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</si>
  <si>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</si>
  <si>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</si>
  <si>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</si>
  <si>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</si>
  <si>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</si>
  <si>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</si>
  <si>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</si>
  <si>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</si>
  <si>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</si>
  <si>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</si>
  <si>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</si>
  <si>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</si>
  <si>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</si>
  <si>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</si>
  <si>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</si>
  <si>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</si>
  <si>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</si>
  <si>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</si>
  <si>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</si>
  <si>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</si>
  <si>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</si>
  <si>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</si>
  <si>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</si>
  <si>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</si>
  <si>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</si>
  <si>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</si>
  <si>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</si>
  <si>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</si>
  <si>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</si>
  <si>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</si>
  <si>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</si>
  <si>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</si>
  <si>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</si>
  <si>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</si>
  <si>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</si>
  <si>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</si>
  <si>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</si>
  <si>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</si>
  <si>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</si>
  <si>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</si>
  <si>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</si>
  <si>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</si>
  <si>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</si>
  <si>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</si>
  <si>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</si>
  <si>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</si>
  <si>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</si>
  <si>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</si>
  <si>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</si>
  <si>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</si>
  <si>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</si>
  <si>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</si>
  <si>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</si>
  <si>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</si>
  <si>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</si>
  <si>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</si>
  <si>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</si>
  <si>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</si>
  <si>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</si>
  <si>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</si>
  <si>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</si>
  <si>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</si>
  <si>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</si>
  <si>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</si>
  <si>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</si>
  <si>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</si>
  <si>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</si>
  <si>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</si>
  <si>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</si>
  <si>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</si>
  <si>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</si>
  <si>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</si>
  <si>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</si>
  <si>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</si>
  <si>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</si>
  <si>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</si>
  <si>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</si>
  <si>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</si>
  <si>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</si>
  <si>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</si>
  <si>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</si>
  <si>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</si>
  <si>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</si>
  <si>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</si>
  <si>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</si>
  <si>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</si>
  <si>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</si>
  <si>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</si>
  <si>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</si>
  <si>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</si>
  <si>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</si>
  <si>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</si>
  <si>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</si>
  <si>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</si>
  <si>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</si>
  <si>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</si>
  <si>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</si>
  <si>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</si>
  <si>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</si>
  <si>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</si>
  <si>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</si>
  <si>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</si>
  <si>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</si>
  <si>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</si>
  <si>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</si>
  <si>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</si>
  <si>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</si>
  <si>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</si>
  <si>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</si>
  <si>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</si>
  <si>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</si>
  <si>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</si>
  <si>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</si>
  <si>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</si>
  <si>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</si>
  <si>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</si>
  <si>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</si>
  <si>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</si>
  <si>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</si>
  <si>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</si>
  <si>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</si>
  <si>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</si>
  <si>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</si>
  <si>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</si>
  <si>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</si>
  <si>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</si>
  <si>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</si>
  <si>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</si>
  <si>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</si>
  <si>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</si>
  <si>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</si>
  <si>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</si>
  <si>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</si>
  <si>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</si>
  <si>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</si>
  <si>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</si>
  <si>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</si>
  <si>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</si>
  <si>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</si>
  <si>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</si>
  <si>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</si>
  <si>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</si>
  <si>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</si>
  <si>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</si>
  <si>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</si>
  <si>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</si>
  <si>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</si>
  <si>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</si>
  <si>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</si>
  <si>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</si>
  <si>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</si>
  <si>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</si>
  <si>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</si>
  <si>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</si>
  <si>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</si>
  <si>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</si>
  <si>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</si>
  <si>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</si>
  <si>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</si>
  <si>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</si>
  <si>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</si>
  <si>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</si>
  <si>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</si>
  <si>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</si>
  <si>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</si>
  <si>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</si>
  <si>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</si>
  <si>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</si>
  <si>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</si>
  <si>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</si>
  <si>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</si>
  <si>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</si>
  <si>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</si>
  <si>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</si>
  <si>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</si>
  <si>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</si>
  <si>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</si>
  <si>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</si>
  <si>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</si>
  <si>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</si>
  <si>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</si>
  <si>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</si>
  <si>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</si>
  <si>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</si>
  <si>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</si>
  <si>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</si>
  <si>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</si>
  <si>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</si>
  <si>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</si>
  <si>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</si>
  <si>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</si>
  <si>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</si>
  <si>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</si>
  <si>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</si>
  <si>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</si>
  <si>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</si>
  <si>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</si>
  <si>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</si>
  <si>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</si>
  <si>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</si>
  <si>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</si>
  <si>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</si>
  <si>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</si>
  <si>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</si>
  <si>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</si>
  <si>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</si>
  <si>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</si>
  <si>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</si>
  <si>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</si>
  <si>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</si>
  <si>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</si>
  <si>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</si>
  <si>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</si>
  <si>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</si>
  <si>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</si>
  <si>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</si>
  <si>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</si>
  <si>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</si>
  <si>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</si>
  <si>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</si>
  <si>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</si>
  <si>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</si>
  <si>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</si>
  <si>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</si>
  <si>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</si>
  <si>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</si>
  <si>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</si>
  <si>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</si>
  <si>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</si>
  <si>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</si>
  <si>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</si>
  <si>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</si>
  <si>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</si>
  <si>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</si>
  <si>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</si>
  <si>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</si>
  <si>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</si>
  <si>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</si>
  <si>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</si>
  <si>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</si>
  <si>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</si>
  <si>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</si>
  <si>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</si>
  <si>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</si>
  <si>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</si>
  <si>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</si>
  <si>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</si>
  <si>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</si>
  <si>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</si>
  <si>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</si>
  <si>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</si>
  <si>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</si>
  <si>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</si>
  <si>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</si>
  <si>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</si>
  <si>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</si>
  <si>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</si>
  <si>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</si>
  <si>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</si>
  <si>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</si>
  <si>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</si>
  <si>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</si>
  <si>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</si>
  <si>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</si>
  <si>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</si>
  <si>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</si>
  <si>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</si>
  <si>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</si>
  <si>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</si>
  <si>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</si>
  <si>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</si>
  <si>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</si>
  <si>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</si>
  <si>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</si>
  <si>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</si>
  <si>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</si>
  <si>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</si>
  <si>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</si>
  <si>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</si>
  <si>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</si>
  <si>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</si>
  <si>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</si>
  <si>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</si>
  <si>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</si>
  <si>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</si>
  <si>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</si>
  <si>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</si>
  <si>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</si>
  <si>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</si>
  <si>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</si>
  <si>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</si>
  <si>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</si>
  <si>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</si>
  <si>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</si>
  <si>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</si>
  <si>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</si>
  <si>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</si>
  <si>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</si>
  <si>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</si>
  <si>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</si>
  <si>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</si>
  <si>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</si>
  <si>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</si>
  <si>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</si>
  <si>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</si>
  <si>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</si>
  <si>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</si>
  <si>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</si>
  <si>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</si>
  <si>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</si>
  <si>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</si>
  <si>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</si>
  <si>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</si>
  <si>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</si>
  <si>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</si>
  <si>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</si>
  <si>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</si>
  <si>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</si>
  <si>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</si>
  <si>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</si>
  <si>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</si>
  <si>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</si>
  <si>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</si>
  <si>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</si>
  <si>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</si>
  <si>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</si>
  <si>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</si>
  <si>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</si>
  <si>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</si>
  <si>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</si>
  <si>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</si>
  <si>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</si>
  <si>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</si>
  <si>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</si>
  <si>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</si>
  <si>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</si>
  <si>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</si>
  <si>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</si>
  <si>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</si>
  <si>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</si>
  <si>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</si>
  <si>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</si>
  <si>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</si>
  <si>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</si>
  <si>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</si>
  <si>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</si>
  <si>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</si>
  <si>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</si>
  <si>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</si>
  <si>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</si>
  <si>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</si>
  <si>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</si>
  <si>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</si>
  <si>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</si>
  <si>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</si>
  <si>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</si>
  <si>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</si>
  <si>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</si>
  <si>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</si>
  <si>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</si>
  <si>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</si>
  <si>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</si>
  <si>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</si>
  <si>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</si>
  <si>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</si>
  <si>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</si>
  <si>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</si>
  <si>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</si>
  <si>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</si>
  <si>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</si>
  <si>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</si>
  <si>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</si>
  <si>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</si>
  <si>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</si>
  <si>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</si>
  <si>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</si>
  <si>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</si>
  <si>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</si>
  <si>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</si>
  <si>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</si>
  <si>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</si>
  <si>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</si>
  <si>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</si>
  <si>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</si>
  <si>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</si>
  <si>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</si>
  <si>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</si>
  <si>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</si>
  <si>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</si>
  <si>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</si>
  <si>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</si>
  <si>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</si>
  <si>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</si>
  <si>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</si>
  <si>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</si>
  <si>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</si>
  <si>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</si>
  <si>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</si>
  <si>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</si>
  <si>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</si>
  <si>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</si>
  <si>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</si>
  <si>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</si>
  <si>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</si>
  <si>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</si>
  <si>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</si>
  <si>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</si>
  <si>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</si>
  <si>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</si>
  <si>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</si>
  <si>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</si>
  <si>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</si>
  <si>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</si>
  <si>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</si>
  <si>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</si>
  <si>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</si>
  <si>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</si>
  <si>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</si>
  <si>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</si>
  <si>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</si>
  <si>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</si>
  <si>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</si>
  <si>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</si>
  <si>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</si>
  <si>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</si>
  <si>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</si>
  <si>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</si>
  <si>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</si>
  <si>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</si>
  <si>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</si>
  <si>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</si>
  <si>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</si>
  <si>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</si>
  <si>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</si>
  <si>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</si>
  <si>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</si>
  <si>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</si>
  <si>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</si>
  <si>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</si>
  <si>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</si>
  <si>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</si>
  <si>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</si>
  <si>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</si>
  <si>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</si>
  <si>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</si>
  <si>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</si>
  <si>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</si>
  <si>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</si>
  <si>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</si>
  <si>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</si>
  <si>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</si>
  <si>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</si>
  <si>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</si>
  <si>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</si>
  <si>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</si>
  <si>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</si>
  <si>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</si>
  <si>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</si>
  <si>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</si>
  <si>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</si>
  <si>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</si>
  <si>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</si>
  <si>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</si>
  <si>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</si>
  <si>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</si>
  <si>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</si>
  <si>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</si>
  <si>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</si>
  <si>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</si>
  <si>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</si>
  <si>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</si>
  <si>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</si>
  <si>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</si>
  <si>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</si>
  <si>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</si>
  <si>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</si>
  <si>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</si>
  <si>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</si>
  <si>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</si>
  <si>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</si>
  <si>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</si>
  <si>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</si>
  <si>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</si>
  <si>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</si>
  <si>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</si>
  <si>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</si>
  <si>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</si>
  <si>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</si>
  <si>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</si>
  <si>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</si>
  <si>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</si>
  <si>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</si>
  <si>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</si>
  <si>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</si>
  <si>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</si>
  <si>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</si>
  <si>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</si>
  <si>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</si>
  <si>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</si>
  <si>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</si>
  <si>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</si>
  <si>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</si>
  <si>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</si>
  <si>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</si>
  <si>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</si>
  <si>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</si>
  <si>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</si>
  <si>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</si>
  <si>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</si>
  <si>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</si>
  <si>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</si>
  <si>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</si>
  <si>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</si>
  <si>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</si>
  <si>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</si>
  <si>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</si>
  <si>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</si>
  <si>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</si>
  <si>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</si>
  <si>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</si>
  <si>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</si>
  <si>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</si>
  <si>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</si>
  <si>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</si>
  <si>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</si>
  <si>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</si>
  <si>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</si>
  <si>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</si>
  <si>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</si>
  <si>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</si>
  <si>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</si>
  <si>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</si>
  <si>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</si>
  <si>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</si>
  <si>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</si>
  <si>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</si>
  <si>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</si>
  <si>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</si>
  <si>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</si>
  <si>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</si>
  <si>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</si>
  <si>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</si>
  <si>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</si>
  <si>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</si>
  <si>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</si>
  <si>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</si>
  <si>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</si>
  <si>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</si>
  <si>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</si>
  <si>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</si>
  <si>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</si>
  <si>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</si>
  <si>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</si>
  <si>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</si>
  <si>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</si>
  <si>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</si>
  <si>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</si>
  <si>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</si>
  <si>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</si>
  <si>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</si>
  <si>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</si>
  <si>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</si>
  <si>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</si>
  <si>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</si>
  <si>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</si>
  <si>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</si>
  <si>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</si>
  <si>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</si>
  <si>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</si>
  <si>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</si>
  <si>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</si>
  <si>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</si>
  <si>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</si>
  <si>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</si>
  <si>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</si>
  <si>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</si>
  <si>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</si>
  <si>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</si>
  <si>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</si>
  <si>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</si>
  <si>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</si>
  <si>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</si>
  <si>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</si>
  <si>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</si>
  <si>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</si>
  <si>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</si>
  <si>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</si>
  <si>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</si>
  <si>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</si>
  <si>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</si>
  <si>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</si>
  <si>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</si>
  <si>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</si>
  <si>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</si>
  <si>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</si>
  <si>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</si>
  <si>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</si>
  <si>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</si>
  <si>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</si>
  <si>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</si>
  <si>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</si>
  <si>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</si>
  <si>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</si>
  <si>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</si>
  <si>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</si>
  <si>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</si>
  <si>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</si>
  <si>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</si>
  <si>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</si>
  <si>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</si>
  <si>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</si>
  <si>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</si>
  <si>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</si>
  <si>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</si>
  <si>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</si>
  <si>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</si>
  <si>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</si>
  <si>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</si>
  <si>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</si>
  <si>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</si>
  <si>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</si>
  <si>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</si>
  <si>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</si>
  <si>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</si>
  <si>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</si>
  <si>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</si>
  <si>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</si>
  <si>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</si>
  <si>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</si>
  <si>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</si>
  <si>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</si>
  <si>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</si>
  <si>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</si>
  <si>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</si>
  <si>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</si>
  <si>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</si>
  <si>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</si>
  <si>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</si>
  <si>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</si>
  <si>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</si>
  <si>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</si>
  <si>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</si>
  <si>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</si>
  <si>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</si>
  <si>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</si>
  <si>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</si>
  <si>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</si>
  <si>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</si>
  <si>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</si>
  <si>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</si>
  <si>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</si>
  <si>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</si>
  <si>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</si>
  <si>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</si>
  <si>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</si>
  <si>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</si>
  <si>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</si>
  <si>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</si>
  <si>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</si>
  <si>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</si>
  <si>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</si>
  <si>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</si>
  <si>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</si>
  <si>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</si>
  <si>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</si>
  <si>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</si>
  <si>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</si>
  <si>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</si>
  <si>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</si>
  <si>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</si>
  <si>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</si>
  <si>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</si>
  <si>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</si>
  <si>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</si>
  <si>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</si>
  <si>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</si>
  <si>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</si>
  <si>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</si>
  <si>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</si>
  <si>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</si>
  <si>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</si>
  <si>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</si>
  <si>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</si>
  <si>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</si>
  <si>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</si>
  <si>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</si>
  <si>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</si>
  <si>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</si>
  <si>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</si>
  <si>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</si>
  <si>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</si>
  <si>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</si>
  <si>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</si>
  <si>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</si>
  <si>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</si>
  <si>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</si>
  <si>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</si>
  <si>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</si>
  <si>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</si>
  <si>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</si>
  <si>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</si>
  <si>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</si>
  <si>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</si>
  <si>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</si>
  <si>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</si>
  <si>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</si>
  <si>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</si>
  <si>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</si>
  <si>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</si>
  <si>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</si>
  <si>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</si>
  <si>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</si>
  <si>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</si>
  <si>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</si>
  <si>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</si>
  <si>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</si>
  <si>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</si>
  <si>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</si>
  <si>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</si>
  <si>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</si>
  <si>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</si>
  <si>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</si>
  <si>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</si>
  <si>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</si>
  <si>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</si>
  <si>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</si>
  <si>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</si>
  <si>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</si>
  <si>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</si>
  <si>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</si>
  <si>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</si>
  <si>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</si>
  <si>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</si>
  <si>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</si>
  <si>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</si>
  <si>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</si>
  <si>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</si>
  <si>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</si>
  <si>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</si>
  <si>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</si>
  <si>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</si>
  <si>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</si>
  <si>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</si>
  <si>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</si>
  <si>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</si>
  <si>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</si>
  <si>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</si>
  <si>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</si>
  <si>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</si>
  <si>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</si>
  <si>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</si>
  <si>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</si>
  <si>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</si>
  <si>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</si>
  <si>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</si>
  <si>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</si>
  <si>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</si>
  <si>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</si>
  <si>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</si>
  <si>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</si>
  <si>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</si>
  <si>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</si>
  <si>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</si>
  <si>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</si>
  <si>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</si>
  <si>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</si>
  <si>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</si>
  <si>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</si>
  <si>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</si>
  <si>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</si>
  <si>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</si>
  <si>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</si>
  <si>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</si>
  <si>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</si>
  <si>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</si>
  <si>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</si>
  <si>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</si>
  <si>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</si>
  <si>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</si>
  <si>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</si>
  <si>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</si>
  <si>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</si>
  <si>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</si>
  <si>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</si>
  <si>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</si>
  <si>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</si>
  <si>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</si>
  <si>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</si>
  <si>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</si>
  <si>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</si>
  <si>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</si>
  <si>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</si>
  <si>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</si>
  <si>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</si>
  <si>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</si>
  <si>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</si>
  <si>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</si>
  <si>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</si>
  <si>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</si>
  <si>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</si>
  <si>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</si>
  <si>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</si>
  <si>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</si>
  <si>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</si>
  <si>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</si>
  <si>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</si>
  <si>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</si>
  <si>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</si>
  <si>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</si>
  <si>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</si>
  <si>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</si>
  <si>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</si>
  <si>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</si>
  <si>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</si>
  <si>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</si>
  <si>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</si>
  <si>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</si>
  <si>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</si>
  <si>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</si>
  <si>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</si>
  <si>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</si>
  <si>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</si>
  <si>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</si>
  <si>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</si>
  <si>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</si>
  <si>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</si>
  <si>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</si>
  <si>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</si>
  <si>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</si>
  <si>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</si>
  <si>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</si>
  <si>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</si>
  <si>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</si>
  <si>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</si>
  <si>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</si>
  <si>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</si>
  <si>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</si>
  <si>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</si>
  <si>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</si>
  <si>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</si>
  <si>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</si>
  <si>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</si>
  <si>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</si>
  <si>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</si>
  <si>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</si>
  <si>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</si>
  <si>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</si>
  <si>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</si>
  <si>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</si>
  <si>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</si>
  <si>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</si>
  <si>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</si>
  <si>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</si>
  <si>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</si>
  <si>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</si>
  <si>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</si>
  <si>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</si>
  <si>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</si>
  <si>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</si>
  <si>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</si>
  <si>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</si>
  <si>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</si>
  <si>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</si>
  <si>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</si>
  <si>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</si>
  <si>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</si>
  <si>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</si>
  <si>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</si>
  <si>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</si>
  <si>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</si>
  <si>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</si>
  <si>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</si>
  <si>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</si>
  <si>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</si>
  <si>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</si>
  <si>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</si>
  <si>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</si>
  <si>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</si>
  <si>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</si>
  <si>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</si>
  <si>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</si>
  <si>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</si>
  <si>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</si>
  <si>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</si>
  <si>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</si>
  <si>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</si>
  <si>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</si>
  <si>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</si>
  <si>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</si>
  <si>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</si>
  <si>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</si>
  <si>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</si>
  <si>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</si>
  <si>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</si>
  <si>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</si>
  <si>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</si>
  <si>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</si>
  <si>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</si>
  <si>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</si>
  <si>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</si>
  <si>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</si>
  <si>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</si>
  <si>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</si>
  <si>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</si>
  <si>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</si>
  <si>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</si>
  <si>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</si>
  <si>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</si>
  <si>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</si>
  <si>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</si>
  <si>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</si>
  <si>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</si>
  <si>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</si>
  <si>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</si>
  <si>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</si>
  <si>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</si>
  <si>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</si>
  <si>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</si>
  <si>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</si>
  <si>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</si>
  <si>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</si>
  <si>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</si>
  <si>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</si>
  <si>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</si>
  <si>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</si>
  <si>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</si>
  <si>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</si>
  <si>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</si>
  <si>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</si>
  <si>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</si>
  <si>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</si>
  <si>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</si>
  <si>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</si>
  <si>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</si>
  <si>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</si>
  <si>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</si>
  <si>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</si>
  <si>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</si>
  <si>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</si>
  <si>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</si>
  <si>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</si>
  <si>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</si>
  <si>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</si>
  <si>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</si>
  <si>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</si>
  <si>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</si>
  <si>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</si>
  <si>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</si>
  <si>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</si>
  <si>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</si>
  <si>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</si>
  <si>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</si>
  <si>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</si>
  <si>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</si>
  <si>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</si>
  <si>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</si>
  <si>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</si>
  <si>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</si>
  <si>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</si>
  <si>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</si>
  <si>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</si>
  <si>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</si>
  <si>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</si>
  <si>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</si>
  <si>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</si>
  <si>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</si>
  <si>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</si>
  <si>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</si>
  <si>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</si>
  <si>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</si>
  <si>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</si>
  <si>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</si>
  <si>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</si>
  <si>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</si>
  <si>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</si>
  <si>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</si>
  <si>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</si>
  <si>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</si>
  <si>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</si>
  <si>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</si>
  <si>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</si>
  <si>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</si>
  <si>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</si>
  <si>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</si>
  <si>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</si>
  <si>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</si>
  <si>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</si>
  <si>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</si>
  <si>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</si>
  <si>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</si>
  <si>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</si>
  <si>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</si>
  <si>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</si>
  <si>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</si>
  <si>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</si>
  <si>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</si>
  <si>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</si>
  <si>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</si>
  <si>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</si>
  <si>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</si>
  <si>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</si>
  <si>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</si>
  <si>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</si>
  <si>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</si>
  <si>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</si>
  <si>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</si>
  <si>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</si>
  <si>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</si>
  <si>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</si>
  <si>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</si>
  <si>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</si>
  <si>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</si>
  <si>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</si>
  <si>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</si>
  <si>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</si>
  <si>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</si>
  <si>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</si>
  <si>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</si>
  <si>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</si>
  <si>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</si>
  <si>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</si>
  <si>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</si>
  <si>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</si>
  <si>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</si>
  <si>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</si>
  <si>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</si>
  <si>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</si>
  <si>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</si>
  <si>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</si>
  <si>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</si>
  <si>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</si>
  <si>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</si>
  <si>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</si>
  <si>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</si>
  <si>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</si>
  <si>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</si>
  <si>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</si>
  <si>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</si>
  <si>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</si>
  <si>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</si>
  <si>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</si>
  <si>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</si>
  <si>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</si>
  <si>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</si>
  <si>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</si>
  <si>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</si>
  <si>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</si>
  <si>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</si>
  <si>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</si>
  <si>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</si>
  <si>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</si>
  <si>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</si>
  <si>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</si>
  <si>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</si>
  <si>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</si>
  <si>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</si>
  <si>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</si>
  <si>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</si>
  <si>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</si>
  <si>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</si>
  <si>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</si>
  <si>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</si>
  <si>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</si>
  <si>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</si>
  <si>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</si>
  <si>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</si>
  <si>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</si>
  <si>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</si>
  <si>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</si>
  <si>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</si>
  <si>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</si>
  <si>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</si>
  <si>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</si>
  <si>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</si>
  <si>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</si>
  <si>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</si>
  <si>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</si>
  <si>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</si>
  <si>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</si>
  <si>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</si>
  <si>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</si>
  <si>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</si>
  <si>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</si>
  <si>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</si>
  <si>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</si>
  <si>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</si>
  <si>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</si>
  <si>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</si>
  <si>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</si>
  <si>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</si>
  <si>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</si>
  <si>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</si>
  <si>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</si>
  <si>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</si>
  <si>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</si>
  <si>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</si>
  <si>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</si>
  <si>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</si>
  <si>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</si>
  <si>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</si>
  <si>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</si>
  <si>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</si>
  <si>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</si>
  <si>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</si>
  <si>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</si>
  <si>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</si>
  <si>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</si>
  <si>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</si>
  <si>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</si>
  <si>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</si>
  <si>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</si>
  <si>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</si>
  <si>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</si>
  <si>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</si>
  <si>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</si>
  <si>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</si>
  <si>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</si>
  <si>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</si>
  <si>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</si>
  <si>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</si>
  <si>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</si>
  <si>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</si>
  <si>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</si>
  <si>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</si>
  <si>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</si>
  <si>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</si>
  <si>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</si>
  <si>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</si>
  <si>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</si>
  <si>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</si>
  <si>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</si>
  <si>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</si>
  <si>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</si>
  <si>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</si>
  <si>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</si>
  <si>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</si>
  <si>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</si>
  <si>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</si>
  <si>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</si>
  <si>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</si>
  <si>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</si>
  <si>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</si>
  <si>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</si>
  <si>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</si>
  <si>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</si>
  <si>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</si>
  <si>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</si>
  <si>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</si>
  <si>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</si>
  <si>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</si>
  <si>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</si>
  <si>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</si>
  <si>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</si>
  <si>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</si>
  <si>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</si>
  <si>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</si>
  <si>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</si>
  <si>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</si>
  <si>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</si>
  <si>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</si>
  <si>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</si>
  <si>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</si>
  <si>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</si>
  <si>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</si>
  <si>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</si>
  <si>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</si>
  <si>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</si>
  <si>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</si>
  <si>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</si>
  <si>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</si>
  <si>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</si>
  <si>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</si>
  <si>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</si>
  <si>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</si>
  <si>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</si>
  <si>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</si>
  <si>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</si>
  <si>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</si>
  <si>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</si>
  <si>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</si>
  <si>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</si>
  <si>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</si>
  <si>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</si>
  <si>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</si>
  <si>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</si>
  <si>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</si>
  <si>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</si>
  <si>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</si>
  <si>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</si>
  <si>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</si>
  <si>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</si>
  <si>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</si>
  <si>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</si>
  <si>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</si>
  <si>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</si>
  <si>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</si>
  <si>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</si>
  <si>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</si>
  <si>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</si>
  <si>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</si>
  <si>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</si>
  <si>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</si>
  <si>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</si>
  <si>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</si>
  <si>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</si>
  <si>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</si>
  <si>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</si>
  <si>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</si>
  <si>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</si>
  <si>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</si>
  <si>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</si>
  <si>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</si>
  <si>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</si>
  <si>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</si>
  <si>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</si>
  <si>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</si>
  <si>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</si>
  <si>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</si>
  <si>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</si>
  <si>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</si>
  <si>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</si>
  <si>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</si>
  <si>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</si>
  <si>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</si>
  <si>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</si>
  <si>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</si>
  <si>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</si>
  <si>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</si>
  <si>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</si>
  <si>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</si>
  <si>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</si>
  <si>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</si>
  <si>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</si>
  <si>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</si>
  <si>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</si>
  <si>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</si>
  <si>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</si>
  <si>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</si>
  <si>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</si>
  <si>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</si>
  <si>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</si>
  <si>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</si>
  <si>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</si>
  <si>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</si>
  <si>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</si>
  <si>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</si>
  <si>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</si>
  <si>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</si>
  <si>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</si>
  <si>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</si>
  <si>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</si>
  <si>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</si>
  <si>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</si>
  <si>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</si>
  <si>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</si>
  <si>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</si>
  <si>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</si>
  <si>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</si>
  <si>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</si>
  <si>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</si>
  <si>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</si>
  <si>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</si>
  <si>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</si>
  <si>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</si>
  <si>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</si>
  <si>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</si>
  <si>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</si>
  <si>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</si>
  <si>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</si>
  <si>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</si>
  <si>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</si>
  <si>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</si>
  <si>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</si>
  <si>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</si>
  <si>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</si>
  <si>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</si>
  <si>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</si>
  <si>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</si>
  <si>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</si>
  <si>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</si>
  <si>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</si>
  <si>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</si>
  <si>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</si>
  <si>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</si>
  <si>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</si>
  <si>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</si>
  <si>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</si>
  <si>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</si>
  <si>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</si>
  <si>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</si>
  <si>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</si>
  <si>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</si>
  <si>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</si>
  <si>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</si>
  <si>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</si>
  <si>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</si>
  <si>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</si>
  <si>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</si>
  <si>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</si>
  <si>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</si>
  <si>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</si>
  <si>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</si>
  <si>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</si>
  <si>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</si>
  <si>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</si>
  <si>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</si>
  <si>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</si>
  <si>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</si>
  <si>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</si>
  <si>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</si>
  <si>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</si>
  <si>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</si>
  <si>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</si>
  <si>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</si>
  <si>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</si>
  <si>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</si>
  <si>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</si>
  <si>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</si>
  <si>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</si>
  <si>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</si>
  <si>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</si>
  <si>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</si>
  <si>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</si>
  <si>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</si>
  <si>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</si>
  <si>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</si>
  <si>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</si>
  <si>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</si>
  <si>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</si>
  <si>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</si>
  <si>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</si>
  <si>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</si>
  <si>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</si>
  <si>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</si>
  <si>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</si>
  <si>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</si>
  <si>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</si>
  <si>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</si>
  <si>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</si>
  <si>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</si>
  <si>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</si>
  <si>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</si>
  <si>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</si>
  <si>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</si>
  <si>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</si>
  <si>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</si>
  <si>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</si>
  <si>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</si>
  <si>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</si>
  <si>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</si>
  <si>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</si>
  <si>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</si>
  <si>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</si>
  <si>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</si>
  <si>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</si>
  <si>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</si>
  <si>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</si>
  <si>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</si>
  <si>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</si>
  <si>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</si>
  <si>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</si>
  <si>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</si>
  <si>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</si>
  <si>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</si>
  <si>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</si>
  <si>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</si>
  <si>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</si>
  <si>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</si>
  <si>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</si>
  <si>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</si>
  <si>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</si>
  <si>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</si>
  <si>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</si>
  <si>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</si>
  <si>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</si>
  <si>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</si>
  <si>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</si>
  <si>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</si>
  <si>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</si>
  <si>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</si>
  <si>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</si>
  <si>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</si>
  <si>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</si>
  <si>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</si>
  <si>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</si>
  <si>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</si>
  <si>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</si>
  <si>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</si>
  <si>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</si>
  <si>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</si>
  <si>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</si>
  <si>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</si>
  <si>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</si>
  <si>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</si>
  <si>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</si>
  <si>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</si>
  <si>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</si>
  <si>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</si>
  <si>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</si>
  <si>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</si>
  <si>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</si>
  <si>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</si>
  <si>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</si>
  <si>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</si>
  <si>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</si>
  <si>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</si>
  <si>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</si>
  <si>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</si>
  <si>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</si>
  <si>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</si>
  <si>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</si>
  <si>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</si>
  <si>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</si>
  <si>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</si>
  <si>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</si>
  <si>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</si>
  <si>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</si>
  <si>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</si>
  <si>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</si>
  <si>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</si>
  <si>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</si>
  <si>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</si>
  <si>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</si>
  <si>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</si>
  <si>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</si>
  <si>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</si>
  <si>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</si>
  <si>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</si>
  <si>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</si>
  <si>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</si>
  <si>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</si>
  <si>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</si>
  <si>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</si>
  <si>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</si>
  <si>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</si>
  <si>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</si>
  <si>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</si>
  <si>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</si>
  <si>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</si>
  <si>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</si>
  <si>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</si>
  <si>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</si>
  <si>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</si>
  <si>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</si>
  <si>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</si>
  <si>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</si>
  <si>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</si>
  <si>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</si>
  <si>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</si>
  <si>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</si>
  <si>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</si>
  <si>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</si>
  <si>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</si>
  <si>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</si>
  <si>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</si>
  <si>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</si>
  <si>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</si>
  <si>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</si>
  <si>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</si>
  <si>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</si>
  <si>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</si>
  <si>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</si>
  <si>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</si>
  <si>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</si>
  <si>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</si>
  <si>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</si>
  <si>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</si>
  <si>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</si>
  <si>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</si>
  <si>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</si>
  <si>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</si>
  <si>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</si>
  <si>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</si>
  <si>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</si>
  <si>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</si>
  <si>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</si>
  <si>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</si>
  <si>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</si>
  <si>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</si>
  <si>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</si>
  <si>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</si>
  <si>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</si>
  <si>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</si>
  <si>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</si>
  <si>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</si>
  <si>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</si>
  <si>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</si>
  <si>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</si>
  <si>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</si>
  <si>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</si>
  <si>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</si>
  <si>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</si>
  <si>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</si>
  <si>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</si>
  <si>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</si>
  <si>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</si>
  <si>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</si>
  <si>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</si>
  <si>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</si>
  <si>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</si>
  <si>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</si>
  <si>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</si>
  <si>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</si>
  <si>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</si>
  <si>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</si>
  <si>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</si>
  <si>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</si>
  <si>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</si>
  <si>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</si>
  <si>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</si>
  <si>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</si>
  <si>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</si>
  <si>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</si>
  <si>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</si>
  <si>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</si>
  <si>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</si>
  <si>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</si>
  <si>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</si>
  <si>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</si>
  <si>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</si>
  <si>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</si>
  <si>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</si>
  <si>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</si>
  <si>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</si>
  <si>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</si>
  <si>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</si>
  <si>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</si>
  <si>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</si>
  <si>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</si>
  <si>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</si>
  <si>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</si>
  <si>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</si>
  <si>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</si>
  <si>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</si>
  <si>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</si>
  <si>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</si>
  <si>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</si>
  <si>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</si>
  <si>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</si>
  <si>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</si>
  <si>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</si>
  <si>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</si>
  <si>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</si>
  <si>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</si>
  <si>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</si>
  <si>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</si>
  <si>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</si>
  <si>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</si>
  <si>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</si>
  <si>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</si>
  <si>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</si>
  <si>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</si>
  <si>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</si>
  <si>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</si>
  <si>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</si>
  <si>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</si>
  <si>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</si>
  <si>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</si>
  <si>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</si>
  <si>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</si>
  <si>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</si>
  <si>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</si>
  <si>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</si>
  <si>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</si>
  <si>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</si>
  <si>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</si>
  <si>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</si>
  <si>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</si>
  <si>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</si>
  <si>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</si>
  <si>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</si>
  <si>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</si>
  <si>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</si>
  <si>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</si>
  <si>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</si>
  <si>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</si>
  <si>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</si>
  <si>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</si>
  <si>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</si>
  <si>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</si>
  <si>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</si>
  <si>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</si>
  <si>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</si>
  <si>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</si>
  <si>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</si>
  <si>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</si>
  <si>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</si>
  <si>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</si>
  <si>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</si>
  <si>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</si>
  <si>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</si>
  <si>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</si>
  <si>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</si>
  <si>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</si>
  <si>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</si>
  <si>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</si>
  <si>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</si>
  <si>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</si>
  <si>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</si>
  <si>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</si>
  <si>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</si>
  <si>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</si>
  <si>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</si>
  <si>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</si>
  <si>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</si>
  <si>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</si>
  <si>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</si>
  <si>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</si>
  <si>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</si>
  <si>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</si>
  <si>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</si>
  <si>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</si>
  <si>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</si>
  <si>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</si>
  <si>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</si>
  <si>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</si>
  <si>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</si>
  <si>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</si>
  <si>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</si>
  <si>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</si>
  <si>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</si>
  <si>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</si>
  <si>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</si>
  <si>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</si>
  <si>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</si>
  <si>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</si>
  <si>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</si>
  <si>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</si>
  <si>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</si>
  <si>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</si>
  <si>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</si>
  <si>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</si>
  <si>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</si>
  <si>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</si>
  <si>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</si>
  <si>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</si>
  <si>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</si>
  <si>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</si>
  <si>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</si>
  <si>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</si>
  <si>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</si>
  <si>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</si>
  <si>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</si>
  <si>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</si>
  <si>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</si>
  <si>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</si>
  <si>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</si>
  <si>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</si>
  <si>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</si>
  <si>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</si>
  <si>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</si>
  <si>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</si>
  <si>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</si>
  <si>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</si>
  <si>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</si>
  <si>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</si>
  <si>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</si>
  <si>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</si>
  <si>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</si>
  <si>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</si>
  <si>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</si>
  <si>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</si>
  <si>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</si>
  <si>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</si>
  <si>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</si>
  <si>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</si>
  <si>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</si>
  <si>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</si>
  <si>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</si>
  <si>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</si>
  <si>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</si>
  <si>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</si>
  <si>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</si>
  <si>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</si>
  <si>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</si>
  <si>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</si>
  <si>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</si>
  <si>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</si>
  <si>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</si>
  <si>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</si>
  <si>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</si>
  <si>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</si>
  <si>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</si>
  <si>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</si>
  <si>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</si>
  <si>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</si>
  <si>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</si>
  <si>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</si>
  <si>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</si>
  <si>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</si>
  <si>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</si>
  <si>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</si>
  <si>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</si>
  <si>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</si>
  <si>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</si>
  <si>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</si>
  <si>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</si>
  <si>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</si>
  <si>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</si>
  <si>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</si>
  <si>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</si>
  <si>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</si>
  <si>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</si>
  <si>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</si>
  <si>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</si>
  <si>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</si>
  <si>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</si>
  <si>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</si>
  <si>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</si>
  <si>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</si>
  <si>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</si>
  <si>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</si>
  <si>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</si>
  <si>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</si>
  <si>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</si>
  <si>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</si>
  <si>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</si>
  <si>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</si>
  <si>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</si>
  <si>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</si>
  <si>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</si>
  <si>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</si>
  <si>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</si>
  <si>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</si>
  <si>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</si>
  <si>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</si>
  <si>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</si>
  <si>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</si>
  <si>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</si>
  <si>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</si>
  <si>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</si>
  <si>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</si>
  <si>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</si>
  <si>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</si>
  <si>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</si>
  <si>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</si>
  <si>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</si>
  <si>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</si>
  <si>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</si>
  <si>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</si>
  <si>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</si>
  <si>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</si>
  <si>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</si>
  <si>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</si>
  <si>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</si>
  <si>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</si>
  <si>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</si>
  <si>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</si>
  <si>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</si>
  <si>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</si>
  <si>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</si>
  <si>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</si>
  <si>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</si>
  <si>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</si>
  <si>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</si>
  <si>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</si>
  <si>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</si>
  <si>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</si>
  <si>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</si>
  <si>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</si>
  <si>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</si>
  <si>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</si>
  <si>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</si>
  <si>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</si>
  <si>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</si>
  <si>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</si>
  <si>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</si>
  <si>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</si>
  <si>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</si>
  <si>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</si>
  <si>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</si>
  <si>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</si>
  <si>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</si>
  <si>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</si>
  <si>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</si>
  <si>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</si>
  <si>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</si>
  <si>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</si>
  <si>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</si>
  <si>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</si>
  <si>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</si>
  <si>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</si>
  <si>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</si>
  <si>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</si>
  <si>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</si>
  <si>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</si>
  <si>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</si>
  <si>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</si>
  <si>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</si>
  <si>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</si>
  <si>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</si>
  <si>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</si>
  <si>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</si>
  <si>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</si>
  <si>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</si>
  <si>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</si>
  <si>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</si>
  <si>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</si>
  <si>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</si>
  <si>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</si>
  <si>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</si>
  <si>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</si>
  <si>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</si>
  <si>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</si>
  <si>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</si>
  <si>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</si>
  <si>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</si>
  <si>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</si>
  <si>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</si>
  <si>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</si>
  <si>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</si>
  <si>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</si>
  <si>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</si>
  <si>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</si>
  <si>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</si>
  <si>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</si>
  <si>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</si>
  <si>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</si>
  <si>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</si>
  <si>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</si>
  <si>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</si>
  <si>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</si>
  <si>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</si>
  <si>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</si>
  <si>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</si>
  <si>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</si>
  <si>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</si>
  <si>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</si>
  <si>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</si>
  <si>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</si>
  <si>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</si>
  <si>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</si>
  <si>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</si>
  <si>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</si>
  <si>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</si>
  <si>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</si>
  <si>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</si>
  <si>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</si>
  <si>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</si>
  <si>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</si>
  <si>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</si>
  <si>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</si>
  <si>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</si>
  <si>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</si>
  <si>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</si>
  <si>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</si>
  <si>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</si>
  <si>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</si>
  <si>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</si>
  <si>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</si>
  <si>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</si>
  <si>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</si>
  <si>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</si>
  <si>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</si>
  <si>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</si>
  <si>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</si>
  <si>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</si>
  <si>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</si>
  <si>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</si>
  <si>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</si>
  <si>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</si>
  <si>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</si>
  <si>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</si>
  <si>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</si>
  <si>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</si>
  <si>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</si>
  <si>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</si>
  <si>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</si>
  <si>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</si>
  <si>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</si>
  <si>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</si>
  <si>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</si>
  <si>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</si>
  <si>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</si>
  <si>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</si>
  <si>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</si>
  <si>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</si>
  <si>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</si>
  <si>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</si>
  <si>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</si>
  <si>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</si>
  <si>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</si>
  <si>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</si>
  <si>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</si>
  <si>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</si>
  <si>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</si>
  <si>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</si>
  <si>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</si>
  <si>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</si>
  <si>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</si>
  <si>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</si>
  <si>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</si>
  <si>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</si>
  <si>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</si>
  <si>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</si>
  <si>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</si>
  <si>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</si>
  <si>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</si>
  <si>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</si>
  <si>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</si>
  <si>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</si>
  <si>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</si>
  <si>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</si>
  <si>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</si>
  <si>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</si>
  <si>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</si>
  <si>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</si>
  <si>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</si>
  <si>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</si>
  <si>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</si>
  <si>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</si>
  <si>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</si>
  <si>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</si>
  <si>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</si>
  <si>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</si>
  <si>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</si>
  <si>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</si>
  <si>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</si>
  <si>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</si>
  <si>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</si>
  <si>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</si>
  <si>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</si>
  <si>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</si>
  <si>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</si>
  <si>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</si>
  <si>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</si>
  <si>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</si>
  <si>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</si>
  <si>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</si>
  <si>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</si>
  <si>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</si>
  <si>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</si>
  <si>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</si>
  <si>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</si>
  <si>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</si>
  <si>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</si>
  <si>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</si>
  <si>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</si>
  <si>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</si>
  <si>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</si>
  <si>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</si>
  <si>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</si>
  <si>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</si>
  <si>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</si>
  <si>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</si>
  <si>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</si>
  <si>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</si>
  <si>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</si>
  <si>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</si>
  <si>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</si>
  <si>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</si>
  <si>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</si>
  <si>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</si>
  <si>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</si>
  <si>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</si>
  <si>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</si>
  <si>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</si>
  <si>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</si>
  <si>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</si>
  <si>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</si>
  <si>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</si>
  <si>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</si>
  <si>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</si>
  <si>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</si>
  <si>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</si>
  <si>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</si>
  <si>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</si>
  <si>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</si>
  <si>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</si>
  <si>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</si>
  <si>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</si>
  <si>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</si>
  <si>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</si>
  <si>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</si>
  <si>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</si>
  <si>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</si>
  <si>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</si>
  <si>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</si>
  <si>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</si>
  <si>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</si>
  <si>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</si>
  <si>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</si>
  <si>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</si>
  <si>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</si>
  <si>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</si>
  <si>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</si>
  <si>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</si>
  <si>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</si>
  <si>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</si>
  <si>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</si>
  <si>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</si>
  <si>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</si>
  <si>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</si>
  <si>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</si>
  <si>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</si>
  <si>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</si>
  <si>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</si>
  <si>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</si>
  <si>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</si>
  <si>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</si>
  <si>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</si>
  <si>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</si>
  <si>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</si>
  <si>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</si>
  <si>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</si>
  <si>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</si>
  <si>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</si>
  <si>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</si>
  <si>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</si>
  <si>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</si>
  <si>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</si>
  <si>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</si>
  <si>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</si>
  <si>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</si>
  <si>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</si>
  <si>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</si>
  <si>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</si>
  <si>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</si>
  <si>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</si>
  <si>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</si>
  <si>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</si>
  <si>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</si>
  <si>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</si>
  <si>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</si>
  <si>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</si>
  <si>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</si>
  <si>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</si>
  <si>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</si>
  <si>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</si>
  <si>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</si>
  <si>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</si>
  <si>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</si>
  <si>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</si>
  <si>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</si>
  <si>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</si>
  <si>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</si>
  <si>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</si>
  <si>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</si>
  <si>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</si>
  <si>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</si>
  <si>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</si>
  <si>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</si>
  <si>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</si>
  <si>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</si>
  <si>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</si>
  <si>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</si>
  <si>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</si>
  <si>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</si>
  <si>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</si>
  <si>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</si>
  <si>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</si>
  <si>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</si>
  <si>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</si>
  <si>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</si>
  <si>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</si>
  <si>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</si>
  <si>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</si>
  <si>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</si>
  <si>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</si>
  <si>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</si>
  <si>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</si>
  <si>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</si>
  <si>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</si>
  <si>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</si>
  <si>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</si>
  <si>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</si>
  <si>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</si>
  <si>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</si>
  <si>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</si>
  <si>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</si>
  <si>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</si>
  <si>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</si>
  <si>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</si>
  <si>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</si>
  <si>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</si>
  <si>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</si>
  <si>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</si>
  <si>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</si>
  <si>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</si>
  <si>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</si>
  <si>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</si>
  <si>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</si>
  <si>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</si>
  <si>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</si>
  <si>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</si>
  <si>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</si>
  <si>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</si>
  <si>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</si>
  <si>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</si>
  <si>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</si>
  <si>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</si>
  <si>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</si>
  <si>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</si>
  <si>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</si>
  <si>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</si>
  <si>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</si>
  <si>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</si>
  <si>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</si>
  <si>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</si>
  <si>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</si>
  <si>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</si>
  <si>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</si>
  <si>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</si>
  <si>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</si>
  <si>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</si>
  <si>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</si>
  <si>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</si>
  <si>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</si>
  <si>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</si>
  <si>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</si>
  <si>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</si>
  <si>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</si>
  <si>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</si>
  <si>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</si>
  <si>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</si>
  <si>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</si>
  <si>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</si>
  <si>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</si>
  <si>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</si>
  <si>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</si>
  <si>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</si>
  <si>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</si>
  <si>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</si>
  <si>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</si>
  <si>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</si>
  <si>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</si>
  <si>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</si>
  <si>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</si>
  <si>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</si>
  <si>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</si>
  <si>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</si>
  <si>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</si>
  <si>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</si>
  <si>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</si>
  <si>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</si>
  <si>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</si>
  <si>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</si>
  <si>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</si>
  <si>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</si>
  <si>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</si>
  <si>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</si>
  <si>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</si>
  <si>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</si>
  <si>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</si>
  <si>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</si>
  <si>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</si>
  <si>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</si>
  <si>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</si>
  <si>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</si>
  <si>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</si>
  <si>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</si>
  <si>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</si>
  <si>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</si>
  <si>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</si>
  <si>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</si>
  <si>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</si>
  <si>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</si>
  <si>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</si>
  <si>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</si>
  <si>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</si>
  <si>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</si>
  <si>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</si>
  <si>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</si>
  <si>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</si>
  <si>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</si>
  <si>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</si>
  <si>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</si>
  <si>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</si>
  <si>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</si>
  <si>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</si>
  <si>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</si>
  <si>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</si>
  <si>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</si>
  <si>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</si>
  <si>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</si>
  <si>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</si>
  <si>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</si>
  <si>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</si>
  <si>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</si>
  <si>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</si>
  <si>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</si>
  <si>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</si>
  <si>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</si>
  <si>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</si>
  <si>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</si>
  <si>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</si>
  <si>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</si>
  <si>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</si>
  <si>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</si>
  <si>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</si>
  <si>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</si>
  <si>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</si>
  <si>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</si>
  <si>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</si>
  <si>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</si>
  <si>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</si>
  <si>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</si>
  <si>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</si>
  <si>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</si>
  <si>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</si>
  <si>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</si>
  <si>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</si>
  <si>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</si>
  <si>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</si>
  <si>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</si>
  <si>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</si>
  <si>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</si>
  <si>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</si>
  <si>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</si>
  <si>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</si>
  <si>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</si>
  <si>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</si>
  <si>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</si>
  <si>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</si>
  <si>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</si>
  <si>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</si>
  <si>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</si>
  <si>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</si>
  <si>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</si>
  <si>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</si>
  <si>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</si>
  <si>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</si>
  <si>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</si>
  <si>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</si>
  <si>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</si>
  <si>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</si>
  <si>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</si>
  <si>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</si>
  <si>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</si>
  <si>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</si>
  <si>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</si>
  <si>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</si>
  <si>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</si>
  <si>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</si>
  <si>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</si>
  <si>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</si>
  <si>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</si>
  <si>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</si>
  <si>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</si>
  <si>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</si>
  <si>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</si>
  <si>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</si>
  <si>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</si>
  <si>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</si>
  <si>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</si>
  <si>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</si>
  <si>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</si>
  <si>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</si>
  <si>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</si>
  <si>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</si>
  <si>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</si>
  <si>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</si>
  <si>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</si>
  <si>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</si>
  <si>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</si>
  <si>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</si>
  <si>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</si>
  <si>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</si>
  <si>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</si>
  <si>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</si>
  <si>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</si>
  <si>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</si>
  <si>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</si>
  <si>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</si>
  <si>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</si>
  <si>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</si>
  <si>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</si>
  <si>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</si>
  <si>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</si>
  <si>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</si>
  <si>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</si>
  <si>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</si>
  <si>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</si>
  <si>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</si>
  <si>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</si>
  <si>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</si>
  <si>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</si>
  <si>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</si>
  <si>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</si>
  <si>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</si>
  <si>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</si>
  <si>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</si>
  <si>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</si>
  <si>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</si>
  <si>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</si>
  <si>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</si>
  <si>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</si>
  <si>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</si>
  <si>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</si>
  <si>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</si>
  <si>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</si>
  <si>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</si>
  <si>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</si>
  <si>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</si>
  <si>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</si>
  <si>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</si>
  <si>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</si>
  <si>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</si>
  <si>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</si>
  <si>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</si>
  <si>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</si>
  <si>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</si>
  <si>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</si>
  <si>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</si>
  <si>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</si>
  <si>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</si>
  <si>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</si>
  <si>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</si>
  <si>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</si>
  <si>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</si>
  <si>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</si>
  <si>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</si>
  <si>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</si>
  <si>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</si>
  <si>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</si>
  <si>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</si>
  <si>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</si>
  <si>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</si>
  <si>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</si>
  <si>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</si>
  <si>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</si>
  <si>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</si>
  <si>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</si>
  <si>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</si>
  <si>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</si>
  <si>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</si>
  <si>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</si>
  <si>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</si>
  <si>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</si>
  <si>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</si>
  <si>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</si>
  <si>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</si>
  <si>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</si>
  <si>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</si>
  <si>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</si>
  <si>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</si>
  <si>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</si>
  <si>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</si>
  <si>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</si>
  <si>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</si>
  <si>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</si>
  <si>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</si>
  <si>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</si>
  <si>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</si>
  <si>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</si>
  <si>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</si>
  <si>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</si>
  <si>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</si>
  <si>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</si>
  <si>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</si>
  <si>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</si>
  <si>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</si>
  <si>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</si>
  <si>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</si>
  <si>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</si>
  <si>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</si>
  <si>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</si>
  <si>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</si>
  <si>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</si>
  <si>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</si>
  <si>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</si>
  <si>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</si>
  <si>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</si>
  <si>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</si>
  <si>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</si>
  <si>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</si>
  <si>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</si>
  <si>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</si>
  <si>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</si>
  <si>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</si>
  <si>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</si>
  <si>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</si>
  <si>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</si>
  <si>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</si>
  <si>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</si>
  <si>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</si>
  <si>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</si>
  <si>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</si>
  <si>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</si>
  <si>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</si>
  <si>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</si>
  <si>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</si>
  <si>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</si>
  <si>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</si>
  <si>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</si>
  <si>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</si>
  <si>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</si>
  <si>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</si>
  <si>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</si>
  <si>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</si>
  <si>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</si>
  <si>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</si>
  <si>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</si>
  <si>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</si>
  <si>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</si>
  <si>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</si>
  <si>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</si>
  <si>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</si>
  <si>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</si>
  <si>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</si>
  <si>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</si>
  <si>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</si>
  <si>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</si>
  <si>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</si>
  <si>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</si>
  <si>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</si>
  <si>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</si>
  <si>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</si>
  <si>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</si>
  <si>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</si>
  <si>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</si>
  <si>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</si>
  <si>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</si>
  <si>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</si>
  <si>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</si>
  <si>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</si>
  <si>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</si>
  <si>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</si>
  <si>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</si>
  <si>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</si>
  <si>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</si>
  <si>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</si>
  <si>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</si>
  <si>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</si>
  <si>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</si>
  <si>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</si>
  <si>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</si>
  <si>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</si>
  <si>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</si>
  <si>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</si>
  <si>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</si>
  <si>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</si>
  <si>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</si>
  <si>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</si>
  <si>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</si>
  <si>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</si>
  <si>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</si>
  <si>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</si>
  <si>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</si>
  <si>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</si>
  <si>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</si>
  <si>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</si>
  <si>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</si>
  <si>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</si>
  <si>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</si>
  <si>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</si>
  <si>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</si>
  <si>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</si>
  <si>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</si>
  <si>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</si>
  <si>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</si>
  <si>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</si>
  <si>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</si>
  <si>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</si>
  <si>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</si>
  <si>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</si>
  <si>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</si>
  <si>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</si>
  <si>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</si>
  <si>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</si>
  <si>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</si>
  <si>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</si>
  <si>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</si>
  <si>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</si>
  <si>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</si>
  <si>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</si>
  <si>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</si>
  <si>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</si>
  <si>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</si>
  <si>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</si>
  <si>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</si>
  <si>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</si>
  <si>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</si>
  <si>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</si>
  <si>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</si>
  <si>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</si>
  <si>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</si>
  <si>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</si>
  <si>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</si>
  <si>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</si>
  <si>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</si>
  <si>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</si>
  <si>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</si>
  <si>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</si>
  <si>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</si>
  <si>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</si>
  <si>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</si>
  <si>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</si>
  <si>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</si>
  <si>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</si>
  <si>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</si>
  <si>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</si>
  <si>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</si>
  <si>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</si>
  <si>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</si>
  <si>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</si>
  <si>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</si>
  <si>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</si>
  <si>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</si>
  <si>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</si>
  <si>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</si>
  <si>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</si>
  <si>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</si>
  <si>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</si>
  <si>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</si>
  <si>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</si>
  <si>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</si>
  <si>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</si>
  <si>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</si>
  <si>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</si>
  <si>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</si>
  <si>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</si>
  <si>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</si>
  <si>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</si>
  <si>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</si>
  <si>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</si>
  <si>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</si>
  <si>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</si>
  <si>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</si>
  <si>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</si>
  <si>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</si>
  <si>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</si>
  <si>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</si>
  <si>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</si>
  <si>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</si>
  <si>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</si>
  <si>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</si>
  <si>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</si>
  <si>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</si>
  <si>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</si>
  <si>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</si>
  <si>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</si>
  <si>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</si>
  <si>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</si>
  <si>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</si>
  <si>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</si>
  <si>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</si>
  <si>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</si>
  <si>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</si>
  <si>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</si>
  <si>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</si>
  <si>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</si>
  <si>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</si>
  <si>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</si>
  <si>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</si>
  <si>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</si>
  <si>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</si>
  <si>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</si>
  <si>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</si>
  <si>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</si>
  <si>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</si>
  <si>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</si>
  <si>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</si>
  <si>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</si>
  <si>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</si>
  <si>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</si>
  <si>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</si>
  <si>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</si>
  <si>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</si>
  <si>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</si>
  <si>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</si>
  <si>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</si>
  <si>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</si>
  <si>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</si>
  <si>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</si>
  <si>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</si>
  <si>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</si>
  <si>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</si>
  <si>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</si>
  <si>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</si>
  <si>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</si>
  <si>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</si>
  <si>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</si>
  <si>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</si>
  <si>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</si>
  <si>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</si>
  <si>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</si>
  <si>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</si>
  <si>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</si>
  <si>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</si>
  <si>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</si>
  <si>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</si>
  <si>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</si>
  <si>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</si>
  <si>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</si>
  <si>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</si>
  <si>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</si>
  <si>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</si>
  <si>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</si>
  <si>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</si>
  <si>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</si>
  <si>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</si>
  <si>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</si>
  <si>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</si>
  <si>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</si>
  <si>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</si>
  <si>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</si>
  <si>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</si>
  <si>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</si>
  <si>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</si>
  <si>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</si>
  <si>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</si>
  <si>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</si>
  <si>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</si>
  <si>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</si>
  <si>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</si>
  <si>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</si>
  <si>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</si>
  <si>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</si>
  <si>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</si>
  <si>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</si>
  <si>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</si>
  <si>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</si>
  <si>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</si>
  <si>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</si>
  <si>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</si>
  <si>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</si>
  <si>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</si>
  <si>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</si>
  <si>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</si>
  <si>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</si>
  <si>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</si>
  <si>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</si>
  <si>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</si>
  <si>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</si>
  <si>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</si>
  <si>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</si>
  <si>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</si>
  <si>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</si>
  <si>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</si>
  <si>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</si>
  <si>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</si>
  <si>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</si>
  <si>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</si>
  <si>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</si>
  <si>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</si>
  <si>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</si>
  <si>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</si>
  <si>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</si>
  <si>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</si>
  <si>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</si>
  <si>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</si>
  <si>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</si>
  <si>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</si>
  <si>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</si>
  <si>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</si>
  <si>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</si>
  <si>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</si>
  <si>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</si>
  <si>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</si>
  <si>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</si>
  <si>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</si>
  <si>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</si>
  <si>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</si>
  <si>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</si>
  <si>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</si>
  <si>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</si>
  <si>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</si>
  <si>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</si>
  <si>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</si>
  <si>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</si>
  <si>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</si>
  <si>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</si>
  <si>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</si>
  <si>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</si>
  <si>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</si>
  <si>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</si>
  <si>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</si>
  <si>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</si>
  <si>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</si>
  <si>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</si>
  <si>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</si>
  <si>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</si>
  <si>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</si>
  <si>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</si>
  <si>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</si>
  <si>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</si>
  <si>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</si>
  <si>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</si>
  <si>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</si>
  <si>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</si>
  <si>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</si>
  <si>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</si>
  <si>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</si>
  <si>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</si>
  <si>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</si>
  <si>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</si>
  <si>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</si>
  <si>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</si>
  <si>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</si>
  <si>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</si>
  <si>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</si>
  <si>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</si>
  <si>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</si>
  <si>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</si>
  <si>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</si>
  <si>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</si>
  <si>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</si>
  <si>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</si>
  <si>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</si>
  <si>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</si>
  <si>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</si>
  <si>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</si>
  <si>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</si>
  <si>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</si>
  <si>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</si>
  <si>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</si>
  <si>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</si>
  <si>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</si>
  <si>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</si>
  <si>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</si>
  <si>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</si>
  <si>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</si>
  <si>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</si>
  <si>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</si>
  <si>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</si>
  <si>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</si>
  <si>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</si>
  <si>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</si>
  <si>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</si>
  <si>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</si>
  <si>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</si>
  <si>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</si>
  <si>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</si>
  <si>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</si>
  <si>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</si>
  <si>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</si>
  <si>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</si>
  <si>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</si>
  <si>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</si>
  <si>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</si>
  <si>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</si>
  <si>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</si>
  <si>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</si>
  <si>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</si>
  <si>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</si>
  <si>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</si>
  <si>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</si>
  <si>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</si>
  <si>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</si>
  <si>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</si>
  <si>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</si>
  <si>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</si>
  <si>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</si>
  <si>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</si>
  <si>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</si>
  <si>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</si>
  <si>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</si>
  <si>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</si>
  <si>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</si>
  <si>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</si>
  <si>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</si>
  <si>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</si>
  <si>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</si>
  <si>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</si>
  <si>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</si>
  <si>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</si>
  <si>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</si>
  <si>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</si>
  <si>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</si>
  <si>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</si>
  <si>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</si>
  <si>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</si>
  <si>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</si>
  <si>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</si>
  <si>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</si>
  <si>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</si>
  <si>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</si>
  <si>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</si>
  <si>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</si>
  <si>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</si>
  <si>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</si>
  <si>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</si>
  <si>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</si>
  <si>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</si>
  <si>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</si>
  <si>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</si>
  <si>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</si>
  <si>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</si>
  <si>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</si>
  <si>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</si>
  <si>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</si>
  <si>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</si>
  <si>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</si>
  <si>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</si>
  <si>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</si>
  <si>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</si>
  <si>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</si>
  <si>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</si>
  <si>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</si>
  <si>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</si>
  <si>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</si>
  <si>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</si>
  <si>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</si>
  <si>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</si>
  <si>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</si>
  <si>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</si>
  <si>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</si>
  <si>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</si>
  <si>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</si>
  <si>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</si>
  <si>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</si>
  <si>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</si>
  <si>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</si>
  <si>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</si>
  <si>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</si>
  <si>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</si>
  <si>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</si>
  <si>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</si>
  <si>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</si>
  <si>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</si>
  <si>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</si>
  <si>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</si>
  <si>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</si>
  <si>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</si>
  <si>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</si>
  <si>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</si>
  <si>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</si>
  <si>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</si>
  <si>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</si>
  <si>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</si>
  <si>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</si>
  <si>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</si>
  <si>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</si>
  <si>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</si>
  <si>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</si>
  <si>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</si>
  <si>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</si>
  <si>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</si>
  <si>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</si>
  <si>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</si>
  <si>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</si>
  <si>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</si>
  <si>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</si>
  <si>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</si>
  <si>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</si>
  <si>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</si>
  <si>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</si>
  <si>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</si>
  <si>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</si>
  <si>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</si>
  <si>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</si>
  <si>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</si>
  <si>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</si>
  <si>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</si>
  <si>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</si>
  <si>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</si>
  <si>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</si>
  <si>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</si>
  <si>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</si>
  <si>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</si>
  <si>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</si>
  <si>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</si>
  <si>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</si>
  <si>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</si>
  <si>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</si>
  <si>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</si>
  <si>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</si>
  <si>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</si>
  <si>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</si>
  <si>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</si>
  <si>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</si>
  <si>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</si>
  <si>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</si>
  <si>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</si>
  <si>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</si>
  <si>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</si>
  <si>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</si>
  <si>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</si>
  <si>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</si>
  <si>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</si>
  <si>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</si>
  <si>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</si>
  <si>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</si>
  <si>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</si>
  <si>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</si>
  <si>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</si>
  <si>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</si>
  <si>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</si>
  <si>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</si>
  <si>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</si>
  <si>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</si>
  <si>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</si>
  <si>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</si>
  <si>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</si>
  <si>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</si>
  <si>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</si>
  <si>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</si>
  <si>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</si>
  <si>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</si>
  <si>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</si>
  <si>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</si>
  <si>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</si>
  <si>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</si>
  <si>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</si>
  <si>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</si>
  <si>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</si>
  <si>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</si>
  <si>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</si>
  <si>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</si>
  <si>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</si>
  <si>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</si>
  <si>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</si>
  <si>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</si>
  <si>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</si>
  <si>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</si>
  <si>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</si>
  <si>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</si>
  <si>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</si>
  <si>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</si>
  <si>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</si>
  <si>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</si>
  <si>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</si>
  <si>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</si>
  <si>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</si>
  <si>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</si>
  <si>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</si>
  <si>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</si>
  <si>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</si>
  <si>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</si>
  <si>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</si>
  <si>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</si>
  <si>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</si>
  <si>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</si>
  <si>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</si>
  <si>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</si>
  <si>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</si>
  <si>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</si>
  <si>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</si>
  <si>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</si>
  <si>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</si>
  <si>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</si>
  <si>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</si>
  <si>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</si>
  <si>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</si>
  <si>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</si>
  <si>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</si>
  <si>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</si>
  <si>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</si>
  <si>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</si>
  <si>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</si>
  <si>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</si>
  <si>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</si>
  <si>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</si>
  <si>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</si>
  <si>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</si>
  <si>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</si>
  <si>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</si>
  <si>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</si>
  <si>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</si>
  <si>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</si>
  <si>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</si>
  <si>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</si>
  <si>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</si>
  <si>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</si>
  <si>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</si>
  <si>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</si>
  <si>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</si>
  <si>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</si>
  <si>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</si>
  <si>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</si>
  <si>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</si>
  <si>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</si>
  <si>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</si>
  <si>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</si>
  <si>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</si>
  <si>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</si>
  <si>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</si>
  <si>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</si>
  <si>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</si>
  <si>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</si>
  <si>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</si>
  <si>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</si>
  <si>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</si>
  <si>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</si>
  <si>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</si>
  <si>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</si>
  <si>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</si>
  <si>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</si>
  <si>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</si>
  <si>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</si>
  <si>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</si>
  <si>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</si>
  <si>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</si>
  <si>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</si>
  <si>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</si>
  <si>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</si>
  <si>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</si>
  <si>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</si>
  <si>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</si>
  <si>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</si>
  <si>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</si>
  <si>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</si>
  <si>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</si>
  <si>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</si>
  <si>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</si>
  <si>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</si>
  <si>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</si>
  <si>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</si>
  <si>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</si>
  <si>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</si>
  <si>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</si>
  <si>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</si>
  <si>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</si>
  <si>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</si>
  <si>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</si>
  <si>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</si>
  <si>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</si>
  <si>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</si>
  <si>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</si>
  <si>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</si>
  <si>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</si>
  <si>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</si>
  <si>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</si>
  <si>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</si>
  <si>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</si>
  <si>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</si>
  <si>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</si>
  <si>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</si>
  <si>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</si>
  <si>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</si>
  <si>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</si>
  <si>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</si>
  <si>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</si>
  <si>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</si>
  <si>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</si>
  <si>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</si>
  <si>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</si>
  <si>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</si>
  <si>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</si>
  <si>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</si>
  <si>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</si>
  <si>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</si>
  <si>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</si>
  <si>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</si>
  <si>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</si>
  <si>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</si>
  <si>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</si>
  <si>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</si>
  <si>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</si>
  <si>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</si>
  <si>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</si>
  <si>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</si>
  <si>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</si>
  <si>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</si>
  <si>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</si>
  <si>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</si>
  <si>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</si>
  <si>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</si>
  <si>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</si>
  <si>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</si>
  <si>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</si>
  <si>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</si>
  <si>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</si>
  <si>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</si>
  <si>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</si>
  <si>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</si>
  <si>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</si>
  <si>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</si>
  <si>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</si>
  <si>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</si>
  <si>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</si>
  <si>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</si>
  <si>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</si>
  <si>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</si>
  <si>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</si>
  <si>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</si>
  <si>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</si>
  <si>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</si>
  <si>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</si>
  <si>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</si>
  <si>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</si>
  <si>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</si>
  <si>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</si>
  <si>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</si>
  <si>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</si>
  <si>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</si>
  <si>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</si>
  <si>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</si>
  <si>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</si>
  <si>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</si>
  <si>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</si>
  <si>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</si>
  <si>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</si>
  <si>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</si>
  <si>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</si>
  <si>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</si>
  <si>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</si>
  <si>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</si>
  <si>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</si>
  <si>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</si>
  <si>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</si>
  <si>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</si>
  <si>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</si>
  <si>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</si>
  <si>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</si>
  <si>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</si>
  <si>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</si>
  <si>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</si>
  <si>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</si>
  <si>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</si>
  <si>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</si>
  <si>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</si>
  <si>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</si>
  <si>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</si>
  <si>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</si>
  <si>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</si>
  <si>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</si>
  <si>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</si>
  <si>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</si>
  <si>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</si>
  <si>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</si>
  <si>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</si>
  <si>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</si>
  <si>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</si>
  <si>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</si>
  <si>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</si>
  <si>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</si>
  <si>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</si>
  <si>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</si>
  <si>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</si>
  <si>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</si>
  <si>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</si>
  <si>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</si>
  <si>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</si>
  <si>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</si>
  <si>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</si>
  <si>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</si>
  <si>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</si>
  <si>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</si>
  <si>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</si>
  <si>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</si>
  <si>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</si>
  <si>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</si>
  <si>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</si>
  <si>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</si>
  <si>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</si>
  <si>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</si>
  <si>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</si>
  <si>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</si>
  <si>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</si>
  <si>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</si>
  <si>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</si>
  <si>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</si>
  <si>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</si>
  <si>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</si>
  <si>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</si>
  <si>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</si>
  <si>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</si>
  <si>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</si>
  <si>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</si>
  <si>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</si>
  <si>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</si>
  <si>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</si>
  <si>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</si>
  <si>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</si>
  <si>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</si>
  <si>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</si>
  <si>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</si>
  <si>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</si>
  <si>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</si>
  <si>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</si>
  <si>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</si>
  <si>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</si>
  <si>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</si>
  <si>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</si>
  <si>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</si>
  <si>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</si>
  <si>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</si>
  <si>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</si>
  <si>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</si>
  <si>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</si>
  <si>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</si>
  <si>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</si>
  <si>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</si>
  <si>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</si>
  <si>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</si>
  <si>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</si>
  <si>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</si>
  <si>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</si>
  <si>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</si>
  <si>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</si>
  <si>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</si>
  <si>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</si>
  <si>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</si>
  <si>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</si>
  <si>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</si>
  <si>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</si>
  <si>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</si>
  <si>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</si>
  <si>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</si>
  <si>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</si>
  <si>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</si>
  <si>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</si>
  <si>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</si>
  <si>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</si>
  <si>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</si>
  <si>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</si>
  <si>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</si>
  <si>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</si>
  <si>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</si>
  <si>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</si>
  <si>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</si>
  <si>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</si>
  <si>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</si>
  <si>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</si>
  <si>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</si>
  <si>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</si>
  <si>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</si>
  <si>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</si>
  <si>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</si>
  <si>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</si>
  <si>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</si>
  <si>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</si>
  <si>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</si>
  <si>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</si>
  <si>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</si>
  <si>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</si>
  <si>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</si>
  <si>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</si>
  <si>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</si>
  <si>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</si>
  <si>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</si>
  <si>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</si>
  <si>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</si>
  <si>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</si>
  <si>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</si>
  <si>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</si>
  <si>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</si>
  <si>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</si>
  <si>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</si>
  <si>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</si>
  <si>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</si>
  <si>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</si>
  <si>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</si>
  <si>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</si>
  <si>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</si>
  <si>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</si>
  <si>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</si>
  <si>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</si>
  <si>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</si>
  <si>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</si>
  <si>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</si>
  <si>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</si>
  <si>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</si>
  <si>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</si>
  <si>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</si>
  <si>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</si>
  <si>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</si>
  <si>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</si>
  <si>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</si>
  <si>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</si>
  <si>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</si>
  <si>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</si>
  <si>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</si>
  <si>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</si>
  <si>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</si>
  <si>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</si>
  <si>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</si>
  <si>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</si>
  <si>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</si>
  <si>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</si>
  <si>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</si>
  <si>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</si>
  <si>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</si>
  <si>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</si>
  <si>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</si>
  <si>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</si>
  <si>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</si>
  <si>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</si>
  <si>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</si>
  <si>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</si>
  <si>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</si>
  <si>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</si>
  <si>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</si>
  <si>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</si>
  <si>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</si>
  <si>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</si>
  <si>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</si>
  <si>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</si>
  <si>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</si>
  <si>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</si>
  <si>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</si>
  <si>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</si>
  <si>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</si>
  <si>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</si>
  <si>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</si>
  <si>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</si>
  <si>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</si>
  <si>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</si>
  <si>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</si>
  <si>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</si>
  <si>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</si>
  <si>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</si>
  <si>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</si>
  <si>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</si>
  <si>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</si>
  <si>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</si>
  <si>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</si>
  <si>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</si>
  <si>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</si>
  <si>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</si>
  <si>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</si>
  <si>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</si>
  <si>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</si>
  <si>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</si>
  <si>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</si>
  <si>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</si>
  <si>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</si>
  <si>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</si>
  <si>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</si>
  <si>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</si>
  <si>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</si>
  <si>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</si>
  <si>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</si>
  <si>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</si>
  <si>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</si>
  <si>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</si>
  <si>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</si>
  <si>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</si>
  <si>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</si>
  <si>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</si>
  <si>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</si>
  <si>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</si>
  <si>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</si>
  <si>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</si>
  <si>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</si>
  <si>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</si>
  <si>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</si>
  <si>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</si>
  <si>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</si>
  <si>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</si>
  <si>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</si>
  <si>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</si>
  <si>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</si>
  <si>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</si>
  <si>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</si>
  <si>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</si>
  <si>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</si>
  <si>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</si>
  <si>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</si>
  <si>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</si>
  <si>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</si>
  <si>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</si>
  <si>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</si>
  <si>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</si>
  <si>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</si>
  <si>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</si>
  <si>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</si>
  <si>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</si>
  <si>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</si>
  <si>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</si>
  <si>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</si>
  <si>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</si>
  <si>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</si>
  <si>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</si>
  <si>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</si>
  <si>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</si>
  <si>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</si>
  <si>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</si>
  <si>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</si>
  <si>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</si>
  <si>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</si>
  <si>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</si>
  <si>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</si>
  <si>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</si>
  <si>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</si>
  <si>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</si>
  <si>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</si>
  <si>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</si>
  <si>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</si>
  <si>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</si>
  <si>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</si>
  <si>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</si>
  <si>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</si>
  <si>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</si>
  <si>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</si>
  <si>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</si>
  <si>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</si>
  <si>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</si>
  <si>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</si>
  <si>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</si>
  <si>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</si>
  <si>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</si>
  <si>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</si>
  <si>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</si>
  <si>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</si>
  <si>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</si>
  <si>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</si>
  <si>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</si>
  <si>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</si>
  <si>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</si>
  <si>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</si>
  <si>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</si>
  <si>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</si>
  <si>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</si>
  <si>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</si>
  <si>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</si>
  <si>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</si>
  <si>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</si>
  <si>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</si>
  <si>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</si>
  <si>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</si>
  <si>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</si>
  <si>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</si>
  <si>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</si>
  <si>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</si>
  <si>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</si>
  <si>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</si>
  <si>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</si>
  <si>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</si>
  <si>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</si>
  <si>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</si>
  <si>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</si>
  <si>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</si>
  <si>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</si>
  <si>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</si>
  <si>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</si>
  <si>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</si>
  <si>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</si>
  <si>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</si>
  <si>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</si>
  <si>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</si>
  <si>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</si>
  <si>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</si>
  <si>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</si>
  <si>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</si>
  <si>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</si>
  <si>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</si>
  <si>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</si>
  <si>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</si>
  <si>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</si>
  <si>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</si>
  <si>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</si>
  <si>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</si>
  <si>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</si>
  <si>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</si>
  <si>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</si>
  <si>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</si>
  <si>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</si>
  <si>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</si>
  <si>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</si>
  <si>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</si>
  <si>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</si>
  <si>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</si>
  <si>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</si>
  <si>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</si>
  <si>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</si>
  <si>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</si>
  <si>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</si>
  <si>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</si>
  <si>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</si>
  <si>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</si>
  <si>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</si>
  <si>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</si>
  <si>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</si>
  <si>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</si>
  <si>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</si>
  <si>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</si>
  <si>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</si>
  <si>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</si>
  <si>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</si>
  <si>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</si>
  <si>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</si>
  <si>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</si>
  <si>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</si>
  <si>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</si>
  <si>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</si>
  <si>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</si>
  <si>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</si>
  <si>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</si>
  <si>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</si>
  <si>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</si>
  <si>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</si>
  <si>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</si>
  <si>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</si>
  <si>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</si>
  <si>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</si>
  <si>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</si>
  <si>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</si>
  <si>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</si>
  <si>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</si>
  <si>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</si>
  <si>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</si>
  <si>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</si>
  <si>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</si>
  <si>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</si>
  <si>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</si>
  <si>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</si>
  <si>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</si>
  <si>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</si>
  <si>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</si>
  <si>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</si>
  <si>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</si>
  <si>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</si>
  <si>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</si>
  <si>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</si>
  <si>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</si>
  <si>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</si>
  <si>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</si>
  <si>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</si>
  <si>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</si>
  <si>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</si>
  <si>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</si>
  <si>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</si>
  <si>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</si>
  <si>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</si>
  <si>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</si>
  <si>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</si>
  <si>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</si>
  <si>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</si>
  <si>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</si>
  <si>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</si>
  <si>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</si>
  <si>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</si>
  <si>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</si>
  <si>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</si>
  <si>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</si>
  <si>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</si>
  <si>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</si>
  <si>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</si>
  <si>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</si>
  <si>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</si>
  <si>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</si>
  <si>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</si>
  <si>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</si>
  <si>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</si>
  <si>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</si>
  <si>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</si>
  <si>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</si>
  <si>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</si>
  <si>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</si>
  <si>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</si>
  <si>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</si>
  <si>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</si>
  <si>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</si>
  <si>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</si>
  <si>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</si>
  <si>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</si>
  <si>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</si>
  <si>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</si>
  <si>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</si>
  <si>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</si>
  <si>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</si>
  <si>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</si>
  <si>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</si>
  <si>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</si>
  <si>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</si>
  <si>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</si>
  <si>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</si>
  <si>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</si>
  <si>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</si>
  <si>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</si>
  <si>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</si>
  <si>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</si>
  <si>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</si>
  <si>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</si>
  <si>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</si>
  <si>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</si>
  <si>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</si>
  <si>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</si>
  <si>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</si>
  <si>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</si>
  <si>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</si>
  <si>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</si>
  <si>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</si>
  <si>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</si>
  <si>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</si>
  <si>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</si>
  <si>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</si>
  <si>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</si>
  <si>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</si>
  <si>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</si>
  <si>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</si>
  <si>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</si>
  <si>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</si>
  <si>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</si>
  <si>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</si>
  <si>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</si>
  <si>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</si>
  <si>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</si>
  <si>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</si>
  <si>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</si>
  <si>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</si>
  <si>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</si>
  <si>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</si>
  <si>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</si>
  <si>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</si>
  <si>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</si>
  <si>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</si>
  <si>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</si>
  <si>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</si>
  <si>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</si>
  <si>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</si>
  <si>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</si>
  <si>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</si>
  <si>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</si>
  <si>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</si>
  <si>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</si>
  <si>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</si>
  <si>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</si>
  <si>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</si>
  <si>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</si>
  <si>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</si>
  <si>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</si>
  <si>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</si>
  <si>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</si>
  <si>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</si>
  <si>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</si>
  <si>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</si>
  <si>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</si>
  <si>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</si>
  <si>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</si>
  <si>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</si>
  <si>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</si>
  <si>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</si>
  <si>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</si>
  <si>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</si>
  <si>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</si>
  <si>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</si>
  <si>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</si>
  <si>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</si>
  <si>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</si>
  <si>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</si>
  <si>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</si>
  <si>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</si>
  <si>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</si>
  <si>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</si>
  <si>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</si>
  <si>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</si>
  <si>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</si>
  <si>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</si>
  <si>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</si>
  <si>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</si>
  <si>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</si>
  <si>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</si>
  <si>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</si>
  <si>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</si>
  <si>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</si>
  <si>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</si>
  <si>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</si>
  <si>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</si>
  <si>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</si>
  <si>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</si>
  <si>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</si>
  <si>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</si>
  <si>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</si>
  <si>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</si>
  <si>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</si>
  <si>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</si>
  <si>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</si>
  <si>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</si>
  <si>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</si>
  <si>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</si>
  <si>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</si>
  <si>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</si>
  <si>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</si>
  <si>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</si>
  <si>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</si>
  <si>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</si>
  <si>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</si>
  <si>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</si>
  <si>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</si>
  <si>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</si>
  <si>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</si>
  <si>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</si>
  <si>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</si>
  <si>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</si>
  <si>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</si>
  <si>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</si>
  <si>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</si>
  <si>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</si>
  <si>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</si>
  <si>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</si>
  <si>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</si>
  <si>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</si>
  <si>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</si>
  <si>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</si>
  <si>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</si>
  <si>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</si>
  <si>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</si>
  <si>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</si>
  <si>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</si>
  <si>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</si>
  <si>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</si>
  <si>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</si>
  <si>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</si>
  <si>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</si>
  <si>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</si>
  <si>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</si>
  <si>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</si>
  <si>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</si>
  <si>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</si>
  <si>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</si>
  <si>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</si>
  <si>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</si>
  <si>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</si>
  <si>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</si>
  <si>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</si>
  <si>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</si>
  <si>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</si>
  <si>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</si>
  <si>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</si>
  <si>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</si>
  <si>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</si>
  <si>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</si>
  <si>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</si>
  <si>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</si>
  <si>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</si>
  <si>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</si>
  <si>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</si>
  <si>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</si>
  <si>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</si>
  <si>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</si>
  <si>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</si>
  <si>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</si>
  <si>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</si>
  <si>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</si>
  <si>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</si>
  <si>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</si>
  <si>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</si>
  <si>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</si>
  <si>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</si>
  <si>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</si>
  <si>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</si>
  <si>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</si>
  <si>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</si>
  <si>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</si>
  <si>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</si>
  <si>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</si>
  <si>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</si>
  <si>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</si>
  <si>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</si>
  <si>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</si>
  <si>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</si>
  <si>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</si>
  <si>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</si>
  <si>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</si>
  <si>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</si>
  <si>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</si>
  <si>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</si>
  <si>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</si>
  <si>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</si>
  <si>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</si>
  <si>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</si>
  <si>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</si>
  <si>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</si>
  <si>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</si>
  <si>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</si>
  <si>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</si>
  <si>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</si>
  <si>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</si>
  <si>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</si>
  <si>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</si>
  <si>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</si>
  <si>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</si>
  <si>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</si>
  <si>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</si>
  <si>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</si>
  <si>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</si>
  <si>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</si>
  <si>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</si>
  <si>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</si>
  <si>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</si>
  <si>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</si>
  <si>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</si>
  <si>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</si>
  <si>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</si>
  <si>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</si>
  <si>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</si>
  <si>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</si>
  <si>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</si>
  <si>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</si>
  <si>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</si>
  <si>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</si>
  <si>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</si>
  <si>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</si>
  <si>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</si>
  <si>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</si>
  <si>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</si>
  <si>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</si>
  <si>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</si>
  <si>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</si>
  <si>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</si>
  <si>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</si>
  <si>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</si>
  <si>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</si>
  <si>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</si>
  <si>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</si>
  <si>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</si>
  <si>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</si>
  <si>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</si>
  <si>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</si>
  <si>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</si>
  <si>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</si>
  <si>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</si>
  <si>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</si>
  <si>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</si>
  <si>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</si>
  <si>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</si>
  <si>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</si>
  <si>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</si>
  <si>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</si>
  <si>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</si>
  <si>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</si>
  <si>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</si>
  <si>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</si>
  <si>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</si>
  <si>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</si>
  <si>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</si>
  <si>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</si>
  <si>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</si>
  <si>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</si>
  <si>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</si>
  <si>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</si>
  <si>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</si>
  <si>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</si>
  <si>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</si>
  <si>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</si>
  <si>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</si>
  <si>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</si>
  <si>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</si>
  <si>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</si>
  <si>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</si>
  <si>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</si>
  <si>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</si>
  <si>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</si>
  <si>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</si>
  <si>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</si>
  <si>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</si>
  <si>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</si>
  <si>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</si>
  <si>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</si>
  <si>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</si>
  <si>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</si>
  <si>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</si>
  <si>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</si>
  <si>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</si>
  <si>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</si>
  <si>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</si>
  <si>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</si>
  <si>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</si>
  <si>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</si>
  <si>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</si>
  <si>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</si>
  <si>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</si>
  <si>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</si>
  <si>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</si>
  <si>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</si>
  <si>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</si>
  <si>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</si>
  <si>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</si>
  <si>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</si>
  <si>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</si>
  <si>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</si>
  <si>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</si>
  <si>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</si>
  <si>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</si>
  <si>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</si>
  <si>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</si>
  <si>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</si>
  <si>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</si>
  <si>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</si>
  <si>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</si>
  <si>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</si>
  <si>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</si>
  <si>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</si>
  <si>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</si>
  <si>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</si>
  <si>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</si>
  <si>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</si>
  <si>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</si>
  <si>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</si>
  <si>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</si>
  <si>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</si>
  <si>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</si>
  <si>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</si>
  <si>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</si>
  <si>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</si>
  <si>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</si>
  <si>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</si>
  <si>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</si>
  <si>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</si>
  <si>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</si>
  <si>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</si>
  <si>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</si>
  <si>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</si>
  <si>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</si>
  <si>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</si>
  <si>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</si>
  <si>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</si>
  <si>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</si>
  <si>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</si>
  <si>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</si>
  <si>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</si>
  <si>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</si>
  <si>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</si>
  <si>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</si>
  <si>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</si>
  <si>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</si>
  <si>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</si>
  <si>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</si>
  <si>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</si>
  <si>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</si>
  <si>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</si>
  <si>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</si>
  <si>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</si>
  <si>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</si>
  <si>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</si>
  <si>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</si>
  <si>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</si>
  <si>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</si>
  <si>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</si>
  <si>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</si>
  <si>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</si>
  <si>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</si>
  <si>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</si>
  <si>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</si>
  <si>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</si>
  <si>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</si>
  <si>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</si>
  <si>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</si>
  <si>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</si>
  <si>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</si>
  <si>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</si>
  <si>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</si>
  <si>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</si>
  <si>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</si>
  <si>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</si>
  <si>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</si>
  <si>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</si>
  <si>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</si>
  <si>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</si>
  <si>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</si>
  <si>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</si>
  <si>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</si>
  <si>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</si>
  <si>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</si>
  <si>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</si>
  <si>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</si>
  <si>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</si>
  <si>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</si>
  <si>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</si>
  <si>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</si>
  <si>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</si>
  <si>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</si>
  <si>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</si>
  <si>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</si>
  <si>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</si>
  <si>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</si>
  <si>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</si>
  <si>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</si>
  <si>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</si>
  <si>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</si>
  <si>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</si>
  <si>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</si>
  <si>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</si>
  <si>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</si>
  <si>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</si>
  <si>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</si>
  <si>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</si>
  <si>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</si>
  <si>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</si>
  <si>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</si>
  <si>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</si>
  <si>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</si>
  <si>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</si>
  <si>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</si>
  <si>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</si>
  <si>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</si>
  <si>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</si>
  <si>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</si>
  <si>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</si>
  <si>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</si>
  <si>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</si>
  <si>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</si>
  <si>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</si>
  <si>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</si>
  <si>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</si>
  <si>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</si>
  <si>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</si>
  <si>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</si>
  <si>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</si>
  <si>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</si>
  <si>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</si>
  <si>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</si>
  <si>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</si>
  <si>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</si>
  <si>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</si>
  <si>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</si>
  <si>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</si>
  <si>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</si>
  <si>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</si>
  <si>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</si>
  <si>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</si>
  <si>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</si>
  <si>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</si>
  <si>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</si>
  <si>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</si>
  <si>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</si>
  <si>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</si>
  <si>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</si>
  <si>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</si>
  <si>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</si>
  <si>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</si>
  <si>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</si>
  <si>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</si>
  <si>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</si>
  <si>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</si>
  <si>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</si>
  <si>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</si>
  <si>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</si>
  <si>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</si>
  <si>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</si>
  <si>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</si>
  <si>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</si>
  <si>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</si>
  <si>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</si>
  <si>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</si>
  <si>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</si>
  <si>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</si>
  <si>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</si>
  <si>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</si>
  <si>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</si>
  <si>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</si>
  <si>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</si>
  <si>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</si>
  <si>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</si>
  <si>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</si>
  <si>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</si>
  <si>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</si>
  <si>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</si>
  <si>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</si>
  <si>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</si>
  <si>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</si>
  <si>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</si>
  <si>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</si>
  <si>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</si>
  <si>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</si>
  <si>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</si>
  <si>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</si>
  <si>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</si>
  <si>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</si>
  <si>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</si>
  <si>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</si>
  <si>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</si>
  <si>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</si>
  <si>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</si>
  <si>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</si>
  <si>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</si>
  <si>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</si>
  <si>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</si>
  <si>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</si>
  <si>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</si>
  <si>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</si>
  <si>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</si>
  <si>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</si>
  <si>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</si>
  <si>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</si>
  <si>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</si>
  <si>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</si>
  <si>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</si>
  <si>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</si>
  <si>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</si>
  <si>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</si>
  <si>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</si>
  <si>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</si>
  <si>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</si>
  <si>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</si>
  <si>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</si>
  <si>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</si>
  <si>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</si>
  <si>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</si>
  <si>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</si>
  <si>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</si>
  <si>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</si>
  <si>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</si>
  <si>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</si>
  <si>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</si>
  <si>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</si>
  <si>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</si>
  <si>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</si>
  <si>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</si>
  <si>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</si>
  <si>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</si>
  <si>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</si>
  <si>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</si>
  <si>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</si>
  <si>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</si>
  <si>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</si>
  <si>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</si>
  <si>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</si>
  <si>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</si>
  <si>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</si>
  <si>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</si>
  <si>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</si>
  <si>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</si>
  <si>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</si>
  <si>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</si>
  <si>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</si>
  <si>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</si>
  <si>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</si>
  <si>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</si>
  <si>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</si>
  <si>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</si>
  <si>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</si>
  <si>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</si>
  <si>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</si>
  <si>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</si>
  <si>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</si>
  <si>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</si>
  <si>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</si>
  <si>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</si>
  <si>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</si>
  <si>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</si>
  <si>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</si>
  <si>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</si>
  <si>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</si>
  <si>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</si>
  <si>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</si>
  <si>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</si>
  <si>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</si>
  <si>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</si>
  <si>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</si>
  <si>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</si>
  <si>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</si>
  <si>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</si>
  <si>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</si>
  <si>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</si>
  <si>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</si>
  <si>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</si>
  <si>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</si>
  <si>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</si>
  <si>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</si>
  <si>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</si>
  <si>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</si>
  <si>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</si>
  <si>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</si>
  <si>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</si>
  <si>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</si>
  <si>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</si>
  <si>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</si>
  <si>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</si>
  <si>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</si>
  <si>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</si>
  <si>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</si>
  <si>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</si>
  <si>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</si>
  <si>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</si>
  <si>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</si>
  <si>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</si>
  <si>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</si>
  <si>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</si>
  <si>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</si>
  <si>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</si>
  <si>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</si>
  <si>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</si>
  <si>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</si>
  <si>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</si>
  <si>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</si>
  <si>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</si>
  <si>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</si>
  <si>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</si>
  <si>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</si>
  <si>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</si>
  <si>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</si>
  <si>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</si>
  <si>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</si>
  <si>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</si>
  <si>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</si>
  <si>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</si>
  <si>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</si>
  <si>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</si>
  <si>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</si>
  <si>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</si>
  <si>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</si>
  <si>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</si>
  <si>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</si>
  <si>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</si>
  <si>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</si>
  <si>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</si>
  <si>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</si>
  <si>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</si>
  <si>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</si>
  <si>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</si>
  <si>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</si>
  <si>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</si>
  <si>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</si>
  <si>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</si>
  <si>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</si>
  <si>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</si>
  <si>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</si>
  <si>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</si>
  <si>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</si>
  <si>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</si>
  <si>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</si>
  <si>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</si>
  <si>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</si>
  <si>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</si>
  <si>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</si>
  <si>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</si>
  <si>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</si>
  <si>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</si>
  <si>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</si>
  <si>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</si>
  <si>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</si>
  <si>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</si>
  <si>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</si>
  <si>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</si>
  <si>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</si>
  <si>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</si>
  <si>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</si>
  <si>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</si>
  <si>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</si>
  <si>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</si>
  <si>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</si>
  <si>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</si>
  <si>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</si>
  <si>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</si>
  <si>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</si>
  <si>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</si>
  <si>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</si>
  <si>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</si>
  <si>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</si>
  <si>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</si>
  <si>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</si>
  <si>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</si>
  <si>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</si>
  <si>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</si>
  <si>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</si>
  <si>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</si>
  <si>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</si>
  <si>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</si>
  <si>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</si>
  <si>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</si>
  <si>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</si>
  <si>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</si>
  <si>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</si>
  <si>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</si>
  <si>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</si>
  <si>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</si>
  <si>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</si>
  <si>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</si>
  <si>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</si>
  <si>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</si>
  <si>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</si>
  <si>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</si>
  <si>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</si>
  <si>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</si>
  <si>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</si>
  <si>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</si>
  <si>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</si>
  <si>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</si>
  <si>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</si>
  <si>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</si>
  <si>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</si>
  <si>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</si>
  <si>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</si>
  <si>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</si>
  <si>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</si>
  <si>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</si>
  <si>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</si>
  <si>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</si>
  <si>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</si>
  <si>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</si>
  <si>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</si>
  <si>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</si>
  <si>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</si>
  <si>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</si>
  <si>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</si>
  <si>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</si>
  <si>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</si>
  <si>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</si>
  <si>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</si>
  <si>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</si>
  <si>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</si>
  <si>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</si>
  <si>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</si>
  <si>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</si>
  <si>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</si>
  <si>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</si>
  <si>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</si>
  <si>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</si>
  <si>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</si>
  <si>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</si>
  <si>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</si>
  <si>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</si>
  <si>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</si>
  <si>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</si>
  <si>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</si>
  <si>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</si>
  <si>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</si>
  <si>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</si>
  <si>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</si>
  <si>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</si>
  <si>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</si>
  <si>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</si>
  <si>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</si>
  <si>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</si>
  <si>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</si>
  <si>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</si>
  <si>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</si>
  <si>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</si>
  <si>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</si>
  <si>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</si>
  <si>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</si>
  <si>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</si>
  <si>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</si>
  <si>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</si>
  <si>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</si>
  <si>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</si>
  <si>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</si>
  <si>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</si>
  <si>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</si>
  <si>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</si>
  <si>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</si>
  <si>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</si>
  <si>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</si>
  <si>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</si>
  <si>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</si>
  <si>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</si>
  <si>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</si>
  <si>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</si>
  <si>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</si>
  <si>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</si>
  <si>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</si>
  <si>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</si>
  <si>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</si>
  <si>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</si>
  <si>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</si>
  <si>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</si>
  <si>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</si>
  <si>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</si>
  <si>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</si>
  <si>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</si>
  <si>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</si>
  <si>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</si>
  <si>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</si>
  <si>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</si>
  <si>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</si>
  <si>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</si>
  <si>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</si>
  <si>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</si>
  <si>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</si>
  <si>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</si>
  <si>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</si>
  <si>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</si>
  <si>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</si>
  <si>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</si>
  <si>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</si>
  <si>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</si>
  <si>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</si>
  <si>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</si>
  <si>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</si>
  <si>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</si>
  <si>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</si>
  <si>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</si>
  <si>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</si>
  <si>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</si>
  <si>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</si>
  <si>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</si>
  <si>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</si>
  <si>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</si>
  <si>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</si>
  <si>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</si>
  <si>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</si>
  <si>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</si>
  <si>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</si>
  <si>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</si>
  <si>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</si>
  <si>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</si>
  <si>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</si>
  <si>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</si>
  <si>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</si>
  <si>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</si>
  <si>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</si>
  <si>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</si>
  <si>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</si>
  <si>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</si>
  <si>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</si>
  <si>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</si>
  <si>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</si>
  <si>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</si>
  <si>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</si>
  <si>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</si>
  <si>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</si>
  <si>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</si>
  <si>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</si>
  <si>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</si>
  <si>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</si>
  <si>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</si>
  <si>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</si>
  <si>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</si>
  <si>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</si>
  <si>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</si>
  <si>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</si>
  <si>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</si>
  <si>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</si>
  <si>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</si>
  <si>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</si>
  <si>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</si>
  <si>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</si>
  <si>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</si>
  <si>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</si>
  <si>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</si>
  <si>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</si>
  <si>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</si>
  <si>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</si>
  <si>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</si>
  <si>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</si>
  <si>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</si>
  <si>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</si>
  <si>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</si>
  <si>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</si>
  <si>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</si>
  <si>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</si>
  <si>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</si>
  <si>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</si>
  <si>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</si>
  <si>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</si>
  <si>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</si>
  <si>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</si>
  <si>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</si>
  <si>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</si>
  <si>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</si>
  <si>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</si>
  <si>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</si>
  <si>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</si>
  <si>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</si>
  <si>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</si>
  <si>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</si>
  <si>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</si>
  <si>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</si>
  <si>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</si>
  <si>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</si>
  <si>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</si>
  <si>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</si>
  <si>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</si>
  <si>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</si>
  <si>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</si>
  <si>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</si>
  <si>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</si>
  <si>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</si>
  <si>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</si>
  <si>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</si>
  <si>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</si>
  <si>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</si>
  <si>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</si>
  <si>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</si>
  <si>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</si>
  <si>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</si>
  <si>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</si>
  <si>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</si>
  <si>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</si>
  <si>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</si>
  <si>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</si>
  <si>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</si>
  <si>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</si>
  <si>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</si>
  <si>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</si>
  <si>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</si>
  <si>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</si>
  <si>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</si>
  <si>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</si>
  <si>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</si>
  <si>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</si>
  <si>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</si>
  <si>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</si>
  <si>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</si>
  <si>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</si>
  <si>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</si>
  <si>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</si>
  <si>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</si>
  <si>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</si>
  <si>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</si>
  <si>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</si>
  <si>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</si>
  <si>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</si>
  <si>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</si>
  <si>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</si>
  <si>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</si>
  <si>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</si>
  <si>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</si>
  <si>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</si>
  <si>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</si>
  <si>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</si>
  <si>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</si>
  <si>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</si>
  <si>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</si>
  <si>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</si>
  <si>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</si>
  <si>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</si>
  <si>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</si>
  <si>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</si>
  <si>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</si>
  <si>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</si>
  <si>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</si>
  <si>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</si>
  <si>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</si>
  <si>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</si>
  <si>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</si>
  <si>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</si>
  <si>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</si>
  <si>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</si>
  <si>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</si>
  <si>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</si>
  <si>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</si>
  <si>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</si>
  <si>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</si>
  <si>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</si>
  <si>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</si>
  <si>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</si>
  <si>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</si>
  <si>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</si>
  <si>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</si>
  <si>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</si>
  <si>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</si>
  <si>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</si>
  <si>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</si>
  <si>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</si>
  <si>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</si>
  <si>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</si>
  <si>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</si>
  <si>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</si>
  <si>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</si>
  <si>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</si>
  <si>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</si>
  <si>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</si>
  <si>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</si>
  <si>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</si>
  <si>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</si>
  <si>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</si>
  <si>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</si>
  <si>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</si>
  <si>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</si>
  <si>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</si>
  <si>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</si>
  <si>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</si>
  <si>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</si>
  <si>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</si>
  <si>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</si>
  <si>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</si>
  <si>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</si>
  <si>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</si>
  <si>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</si>
  <si>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</si>
  <si>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</si>
  <si>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</si>
  <si>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</si>
  <si>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</si>
  <si>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</si>
  <si>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</si>
  <si>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</si>
  <si>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</si>
  <si>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</si>
  <si>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</si>
  <si>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</si>
  <si>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</si>
  <si>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</si>
  <si>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</si>
  <si>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</si>
  <si>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</si>
  <si>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</si>
  <si>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</si>
  <si>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</si>
  <si>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</si>
  <si>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</si>
  <si>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</si>
  <si>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</si>
  <si>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</si>
  <si>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</si>
  <si>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</si>
  <si>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</si>
  <si>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</si>
  <si>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</si>
  <si>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</si>
  <si>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</si>
  <si>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</si>
  <si>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</si>
  <si>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</si>
  <si>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</si>
  <si>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</si>
  <si>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</si>
  <si>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</si>
  <si>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</si>
  <si>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</si>
  <si>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</si>
  <si>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</si>
  <si>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</si>
  <si>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</si>
  <si>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</si>
  <si>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</si>
  <si>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</si>
  <si>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</si>
  <si>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</si>
  <si>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</si>
  <si>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</si>
  <si>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</si>
  <si>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</si>
  <si>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</si>
  <si>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</si>
  <si>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</si>
  <si>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</si>
  <si>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</si>
  <si>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</si>
  <si>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</si>
  <si>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</si>
  <si>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</si>
  <si>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</si>
  <si>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</si>
  <si>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</si>
  <si>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</si>
  <si>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</si>
  <si>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</si>
  <si>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</si>
  <si>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</si>
  <si>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</si>
  <si>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</si>
  <si>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</si>
  <si>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</si>
  <si>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</si>
  <si>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</si>
  <si>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</si>
  <si>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</si>
  <si>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</si>
  <si>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</si>
  <si>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</si>
  <si>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</si>
  <si>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</si>
  <si>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</si>
  <si>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</si>
  <si>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</si>
  <si>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</si>
  <si>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</si>
  <si>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</si>
  <si>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</si>
  <si>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</si>
  <si>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</si>
  <si>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</si>
  <si>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</si>
  <si>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</si>
  <si>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</si>
  <si>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</si>
  <si>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</si>
  <si>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</si>
  <si>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</si>
  <si>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</si>
  <si>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</si>
  <si>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</si>
  <si>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</si>
  <si>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</si>
  <si>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</si>
  <si>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</si>
  <si>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</si>
  <si>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</si>
  <si>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</si>
  <si>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</si>
  <si>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</si>
  <si>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</si>
  <si>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</si>
  <si>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</si>
  <si>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</si>
  <si>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</si>
  <si>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</si>
  <si>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</si>
  <si>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</si>
  <si>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</si>
  <si>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</si>
  <si>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</si>
  <si>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</si>
  <si>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</si>
  <si>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</si>
  <si>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</si>
  <si>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</si>
  <si>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</si>
  <si>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</si>
  <si>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</si>
  <si>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</si>
  <si>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</si>
  <si>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</si>
  <si>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</si>
  <si>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</si>
  <si>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</si>
  <si>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</si>
  <si>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</si>
  <si>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</si>
  <si>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</si>
  <si>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</si>
  <si>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</si>
  <si>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</si>
  <si>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</si>
  <si>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</si>
  <si>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</si>
  <si>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</si>
  <si>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</si>
  <si>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</si>
  <si>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</si>
  <si>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</si>
  <si>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</si>
  <si>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</si>
  <si>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</si>
  <si>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</si>
  <si>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</si>
  <si>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</si>
  <si>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</si>
  <si>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</si>
  <si>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</si>
  <si>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</si>
  <si>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</si>
  <si>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</si>
  <si>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</si>
  <si>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</si>
  <si>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</si>
  <si>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</si>
  <si>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</si>
  <si>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</si>
  <si>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</si>
  <si>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</si>
  <si>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</si>
  <si>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</si>
  <si>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</si>
  <si>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</si>
  <si>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</si>
  <si>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</si>
  <si>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</si>
  <si>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</si>
  <si>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</si>
  <si>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</si>
  <si>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</si>
  <si>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</si>
  <si>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</si>
  <si>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</si>
  <si>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</si>
  <si>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</si>
  <si>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</si>
  <si>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</si>
  <si>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</si>
  <si>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</si>
  <si>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</si>
  <si>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</si>
  <si>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</si>
  <si>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</si>
  <si>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</si>
  <si>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</si>
  <si>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</si>
  <si>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</si>
  <si>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</si>
  <si>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</si>
  <si>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</si>
  <si>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</si>
  <si>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</si>
  <si>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</si>
  <si>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</si>
  <si>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</si>
  <si>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</si>
  <si>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</si>
  <si>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</si>
  <si>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</si>
  <si>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</si>
  <si>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</si>
  <si>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</si>
  <si>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</si>
  <si>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</si>
  <si>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</si>
  <si>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</si>
  <si>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</si>
  <si>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</si>
  <si>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</si>
  <si>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</si>
  <si>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</si>
  <si>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</si>
  <si>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</si>
  <si>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</si>
  <si>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</si>
  <si>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</si>
  <si>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</si>
  <si>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</si>
  <si>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</si>
  <si>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</si>
  <si>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</si>
  <si>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</si>
  <si>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</si>
  <si>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</si>
  <si>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</si>
  <si>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</si>
  <si>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</si>
  <si>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</si>
  <si>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</si>
  <si>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</si>
  <si>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</si>
  <si>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</si>
  <si>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</si>
  <si>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</si>
  <si>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</si>
  <si>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</si>
  <si>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</si>
  <si>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</si>
  <si>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</si>
  <si>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</si>
  <si>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</si>
  <si>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</si>
  <si>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</si>
  <si>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</si>
  <si>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</si>
  <si>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</si>
  <si>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</si>
  <si>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</si>
  <si>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</si>
  <si>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</si>
  <si>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</si>
  <si>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</si>
  <si>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</si>
  <si>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</si>
  <si>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</si>
  <si>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</si>
  <si>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</si>
  <si>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</si>
  <si>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</si>
  <si>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</si>
  <si>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</si>
  <si>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</si>
  <si>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</si>
  <si>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</si>
  <si>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</si>
  <si>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</si>
  <si>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</si>
  <si>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</si>
  <si>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</si>
  <si>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</si>
  <si>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</si>
  <si>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</si>
  <si>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</si>
  <si>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</si>
  <si>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</si>
  <si>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</si>
  <si>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</si>
  <si>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</si>
  <si>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</si>
  <si>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</si>
  <si>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</si>
  <si>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</si>
  <si>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</si>
  <si>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</si>
  <si>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</si>
  <si>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</si>
  <si>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</si>
  <si>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</si>
  <si>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</si>
  <si>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</si>
  <si>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</si>
  <si>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</si>
  <si>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</si>
  <si>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</si>
  <si>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</si>
  <si>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</si>
  <si>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</si>
  <si>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</si>
  <si>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</si>
  <si>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</si>
  <si>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</si>
  <si>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</si>
  <si>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</si>
  <si>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</si>
  <si>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</si>
  <si>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</si>
  <si>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</si>
  <si>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</si>
  <si>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</si>
  <si>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</si>
  <si>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</si>
  <si>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</si>
  <si>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</si>
  <si>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</si>
  <si>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</si>
  <si>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</si>
  <si>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</si>
  <si>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</si>
  <si>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</si>
  <si>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</si>
  <si>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</si>
  <si>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</si>
  <si>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</si>
  <si>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</si>
  <si>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</si>
  <si>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</si>
  <si>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</si>
  <si>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</si>
  <si>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</si>
  <si>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</si>
  <si>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</si>
  <si>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</si>
  <si>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</si>
  <si>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</si>
  <si>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</si>
  <si>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</si>
  <si>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</si>
  <si>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</si>
  <si>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</si>
  <si>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</si>
  <si>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</si>
  <si>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</si>
  <si>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</si>
  <si>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</si>
  <si>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</si>
  <si>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</si>
  <si>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</si>
  <si>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</si>
  <si>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</si>
  <si>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</si>
  <si>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</si>
  <si>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</si>
  <si>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</si>
  <si>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</si>
  <si>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</si>
  <si>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</si>
  <si>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</si>
  <si>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</si>
  <si>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</si>
  <si>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</si>
  <si>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</si>
  <si>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</si>
  <si>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</si>
  <si>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</si>
  <si>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</si>
  <si>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</si>
  <si>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</si>
  <si>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</si>
  <si>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</si>
  <si>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</si>
  <si>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</si>
  <si>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</si>
  <si>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</si>
  <si>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</si>
  <si>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</si>
  <si>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</si>
  <si>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</si>
  <si>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</si>
  <si>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</si>
  <si>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</si>
  <si>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</si>
  <si>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</si>
  <si>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</si>
  <si>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</si>
  <si>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</si>
  <si>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</si>
  <si>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</si>
  <si>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</si>
  <si>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</si>
  <si>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</si>
  <si>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</si>
  <si>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</si>
  <si>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</si>
  <si>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</si>
  <si>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</si>
  <si>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</si>
  <si>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</si>
  <si>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</si>
  <si>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</si>
  <si>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</si>
  <si>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</si>
  <si>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</si>
  <si>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</si>
  <si>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</si>
  <si>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</si>
  <si>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</si>
  <si>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</si>
  <si>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</si>
  <si>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</si>
  <si>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</si>
  <si>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</si>
  <si>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</si>
  <si>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</si>
  <si>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</si>
  <si>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</si>
  <si>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</si>
  <si>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</si>
  <si>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</si>
  <si>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</si>
  <si>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</si>
  <si>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</si>
  <si>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</si>
  <si>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</si>
  <si>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</si>
  <si>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</si>
  <si>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</si>
  <si>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</si>
  <si>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</si>
  <si>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</si>
  <si>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</si>
  <si>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</si>
  <si>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</si>
  <si>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</si>
  <si>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</si>
  <si>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</si>
  <si>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</si>
  <si>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</si>
  <si>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</si>
  <si>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</si>
  <si>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</si>
  <si>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</si>
  <si>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</si>
  <si>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</si>
  <si>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</si>
  <si>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</si>
  <si>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</si>
  <si>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</si>
  <si>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</si>
  <si>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</si>
  <si>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</si>
  <si>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</si>
  <si>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</si>
  <si>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</si>
  <si>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</si>
  <si>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</si>
  <si>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</si>
  <si>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</si>
  <si>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</si>
  <si>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</si>
  <si>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</si>
  <si>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</si>
  <si>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</si>
  <si>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</si>
  <si>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</si>
  <si>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</si>
  <si>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</si>
  <si>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</si>
  <si>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</si>
  <si>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</si>
  <si>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</si>
  <si>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</si>
  <si>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</si>
  <si>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</si>
  <si>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</si>
  <si>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</si>
  <si>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</si>
  <si>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</si>
  <si>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</si>
  <si>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</si>
  <si>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</si>
  <si>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</si>
  <si>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</si>
  <si>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</si>
  <si>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</si>
  <si>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</si>
  <si>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</si>
  <si>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</si>
  <si>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</si>
  <si>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</si>
  <si>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</si>
  <si>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</si>
  <si>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</si>
  <si>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</si>
  <si>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</si>
  <si>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</si>
  <si>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</si>
  <si>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</si>
  <si>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</si>
  <si>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</si>
  <si>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</si>
  <si>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</si>
  <si>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</si>
  <si>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</si>
  <si>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</si>
  <si>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</si>
  <si>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</si>
  <si>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</si>
  <si>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</si>
  <si>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</si>
  <si>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</si>
  <si>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</si>
  <si>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</si>
  <si>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</si>
  <si>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</si>
  <si>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</si>
  <si>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</si>
  <si>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</si>
  <si>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</si>
  <si>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</si>
  <si>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</si>
  <si>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</si>
  <si>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</si>
  <si>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</si>
  <si>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</si>
  <si>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</si>
  <si>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</si>
  <si>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</si>
  <si>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</si>
  <si>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</si>
  <si>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</si>
  <si>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</si>
  <si>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</si>
  <si>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</si>
  <si>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</si>
  <si>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</si>
  <si>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</si>
  <si>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</si>
  <si>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</si>
  <si>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</si>
  <si>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</si>
  <si>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</si>
  <si>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</si>
  <si>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</si>
  <si>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</si>
  <si>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</si>
  <si>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</si>
  <si>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</si>
  <si>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</si>
  <si>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</si>
  <si>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</si>
  <si>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</si>
  <si>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</si>
  <si>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</si>
  <si>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</si>
  <si>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</si>
  <si>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</si>
  <si>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</si>
  <si>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</si>
  <si>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</si>
  <si>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</si>
  <si>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</si>
  <si>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</si>
  <si>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</si>
  <si>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</si>
  <si>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</si>
  <si>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</si>
  <si>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</si>
  <si>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</si>
  <si>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</si>
  <si>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</si>
  <si>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</si>
  <si>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</si>
  <si>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</si>
  <si>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</si>
  <si>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</si>
  <si>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</si>
  <si>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</si>
  <si>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</si>
  <si>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</si>
  <si>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</si>
  <si>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</si>
  <si>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</si>
  <si>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</si>
  <si>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</si>
  <si>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</si>
  <si>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</si>
  <si>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</si>
  <si>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</si>
  <si>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</si>
  <si>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</si>
  <si>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</si>
  <si>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</si>
  <si>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</si>
  <si>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</si>
  <si>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</si>
  <si>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</si>
  <si>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</si>
  <si>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</si>
  <si>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</si>
  <si>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</si>
  <si>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</si>
  <si>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</si>
  <si>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</si>
  <si>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</si>
  <si>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</si>
  <si>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</si>
  <si>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</si>
  <si>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</si>
  <si>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</si>
  <si>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</si>
  <si>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</si>
  <si>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</si>
  <si>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</si>
  <si>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</si>
  <si>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</si>
  <si>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</si>
  <si>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</si>
  <si>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</si>
  <si>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</si>
  <si>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</si>
  <si>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</si>
  <si>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</si>
  <si>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</si>
  <si>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</si>
  <si>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</si>
  <si>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</si>
  <si>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</si>
  <si>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</si>
  <si>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</si>
  <si>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</si>
  <si>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</si>
  <si>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</si>
  <si>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</si>
  <si>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</si>
  <si>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</si>
  <si>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</si>
  <si>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</si>
  <si>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</si>
  <si>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</si>
  <si>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</si>
  <si>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</si>
  <si>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</si>
  <si>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</si>
  <si>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</si>
  <si>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</si>
  <si>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</si>
  <si>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</si>
  <si>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</si>
  <si>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</si>
  <si>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</si>
  <si>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</si>
  <si>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</si>
  <si>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</si>
  <si>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</si>
  <si>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</si>
  <si>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</si>
  <si>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</si>
  <si>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</si>
  <si>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</si>
  <si>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</si>
  <si>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</si>
  <si>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</si>
  <si>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</si>
  <si>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</si>
  <si>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</si>
  <si>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</si>
  <si>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</si>
  <si>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</si>
  <si>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</si>
  <si>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</si>
  <si>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</si>
  <si>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</si>
  <si>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</si>
  <si>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</si>
  <si>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</si>
  <si>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</si>
  <si>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</si>
  <si>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</si>
  <si>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</si>
  <si>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</si>
  <si>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</si>
  <si>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</si>
  <si>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</si>
  <si>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</si>
  <si>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</si>
  <si>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</si>
  <si>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</si>
  <si>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</si>
  <si>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</si>
  <si>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</si>
  <si>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</si>
  <si>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</si>
  <si>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</si>
  <si>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</si>
  <si>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</si>
  <si>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</si>
  <si>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</si>
  <si>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</si>
  <si>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</si>
  <si>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</si>
  <si>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</si>
  <si>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</si>
  <si>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</si>
  <si>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</si>
  <si>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</si>
  <si>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</si>
  <si>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</si>
  <si>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</si>
  <si>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</si>
  <si>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</si>
  <si>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</si>
  <si>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</si>
  <si>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</si>
  <si>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</si>
  <si>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</si>
  <si>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</si>
  <si>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</si>
  <si>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</si>
  <si>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</si>
  <si>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</si>
  <si>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</si>
  <si>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</si>
  <si>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</si>
  <si>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</si>
  <si>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</si>
  <si>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</si>
  <si>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</si>
  <si>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</si>
  <si>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</si>
  <si>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</si>
  <si>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</si>
  <si>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</si>
  <si>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</si>
  <si>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</si>
  <si>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</si>
  <si>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</si>
  <si>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</si>
  <si>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</si>
  <si>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</si>
  <si>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</si>
  <si>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</si>
  <si>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</si>
  <si>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</si>
  <si>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</si>
  <si>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</si>
  <si>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</si>
  <si>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</si>
  <si>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</si>
  <si>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</si>
  <si>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</si>
  <si>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</si>
  <si>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</si>
  <si>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</si>
  <si>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</si>
  <si>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</si>
  <si>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</si>
  <si>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</si>
  <si>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</si>
  <si>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</si>
  <si>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</si>
  <si>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</si>
  <si>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</si>
  <si>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</si>
  <si>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</si>
  <si>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</si>
  <si>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</si>
  <si>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</si>
  <si>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</si>
  <si>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</si>
  <si>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</si>
  <si>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</si>
  <si>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</si>
  <si>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</si>
  <si>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</si>
  <si>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</si>
  <si>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</si>
  <si>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</si>
  <si>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</si>
  <si>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</si>
  <si>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</si>
  <si>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</si>
  <si>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</si>
  <si>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</si>
  <si>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</si>
  <si>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</si>
  <si>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</si>
  <si>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</si>
  <si>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</si>
  <si>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</si>
  <si>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</si>
  <si>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</si>
  <si>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</si>
  <si>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</si>
  <si>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</si>
  <si>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</si>
  <si>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</si>
  <si>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</si>
  <si>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</si>
  <si>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</si>
  <si>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</si>
  <si>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</si>
  <si>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</si>
  <si>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</si>
  <si>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</si>
  <si>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</si>
  <si>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</si>
  <si>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</si>
  <si>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</si>
  <si>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</si>
  <si>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</si>
  <si>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</si>
  <si>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</si>
  <si>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</si>
  <si>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</si>
  <si>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</si>
  <si>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</si>
  <si>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</si>
  <si>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</si>
  <si>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</si>
  <si>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</si>
  <si>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</si>
  <si>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</si>
  <si>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</si>
  <si>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</si>
  <si>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</si>
  <si>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</si>
  <si>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</si>
  <si>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</si>
  <si>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</si>
  <si>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</si>
  <si>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</si>
  <si>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</si>
  <si>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</si>
  <si>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</si>
  <si>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</si>
  <si>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</si>
  <si>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</si>
  <si>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</si>
  <si>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</si>
  <si>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</si>
  <si>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</si>
  <si>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</si>
  <si>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</si>
  <si>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</si>
  <si>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</si>
  <si>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</si>
  <si>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</si>
  <si>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</si>
  <si>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</si>
  <si>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</si>
  <si>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</si>
  <si>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</si>
  <si>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</si>
  <si>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</si>
  <si>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</si>
  <si>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</si>
  <si>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</si>
  <si>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</si>
  <si>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</si>
  <si>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</si>
  <si>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</si>
  <si>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</si>
  <si>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</si>
  <si>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</si>
  <si>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</si>
  <si>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</si>
  <si>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</si>
  <si>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</si>
  <si>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</si>
  <si>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</si>
  <si>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</si>
  <si>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</si>
  <si>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</si>
  <si>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</si>
  <si>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</si>
  <si>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</si>
  <si>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</si>
  <si>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</si>
  <si>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</si>
  <si>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</si>
  <si>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</si>
  <si>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</si>
  <si>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</si>
  <si>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</si>
  <si>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</si>
  <si>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</si>
  <si>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</si>
  <si>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</si>
  <si>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</si>
  <si>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</si>
  <si>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</si>
  <si>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</si>
  <si>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</si>
  <si>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</si>
  <si>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</si>
  <si>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</si>
  <si>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</si>
  <si>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</si>
  <si>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</si>
  <si>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</si>
  <si>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</si>
  <si>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</si>
  <si>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</si>
  <si>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</si>
  <si>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</si>
  <si>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</si>
  <si>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</si>
  <si>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</si>
  <si>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</si>
  <si>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</si>
  <si>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</si>
  <si>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</si>
  <si>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</si>
  <si>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</si>
  <si>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</si>
  <si>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</si>
  <si>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</si>
  <si>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</si>
  <si>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</si>
  <si>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</si>
  <si>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</si>
  <si>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</si>
  <si>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</si>
  <si>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</si>
  <si>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</si>
  <si>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</si>
  <si>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</si>
  <si>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</si>
  <si>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</si>
  <si>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</si>
  <si>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</si>
  <si>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</si>
  <si>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</si>
  <si>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</si>
  <si>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</si>
  <si>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</si>
  <si>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</si>
  <si>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</si>
  <si>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</si>
  <si>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</si>
  <si>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</si>
  <si>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</si>
  <si>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</si>
  <si>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</si>
  <si>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</si>
  <si>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</si>
  <si>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</si>
  <si>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</si>
  <si>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</si>
  <si>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</si>
  <si>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</si>
  <si>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</si>
  <si>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</si>
  <si>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</si>
  <si>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</si>
  <si>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</si>
  <si>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</si>
  <si>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</si>
  <si>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</si>
  <si>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</si>
  <si>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</si>
  <si>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</si>
  <si>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</si>
  <si>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</si>
  <si>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</si>
  <si>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</si>
  <si>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</si>
  <si>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</si>
  <si>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</si>
  <si>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</si>
  <si>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</si>
  <si>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</si>
  <si>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</si>
  <si>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</si>
  <si>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</si>
  <si>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</si>
  <si>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</si>
  <si>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</si>
  <si>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</si>
  <si>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</si>
  <si>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</si>
  <si>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</si>
  <si>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</si>
  <si>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</si>
  <si>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</si>
  <si>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</si>
  <si>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</si>
  <si>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</si>
  <si>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</si>
  <si>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</si>
  <si>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</si>
  <si>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</si>
  <si>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</si>
  <si>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</si>
  <si>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</si>
  <si>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</si>
  <si>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</si>
  <si>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</si>
  <si>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</si>
  <si>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</si>
  <si>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</si>
  <si>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</si>
  <si>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</si>
  <si>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</si>
  <si>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</si>
  <si>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</si>
  <si>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</si>
  <si>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</si>
  <si>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</si>
  <si>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</si>
  <si>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</si>
  <si>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</si>
  <si>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</si>
  <si>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</si>
  <si>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</si>
  <si>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</si>
  <si>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</si>
  <si>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</si>
  <si>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</si>
  <si>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</si>
  <si>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</si>
  <si>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</si>
  <si>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</si>
  <si>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</si>
  <si>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</si>
  <si>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</si>
  <si>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</si>
  <si>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</si>
  <si>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</si>
  <si>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</si>
  <si>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</si>
  <si>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</si>
  <si>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</si>
  <si>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</si>
  <si>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</si>
  <si>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</si>
  <si>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</si>
  <si>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</si>
  <si>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</si>
  <si>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</si>
  <si>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</si>
  <si>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</si>
  <si>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</si>
  <si>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</si>
  <si>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</si>
  <si>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</si>
  <si>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</si>
  <si>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</si>
  <si>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</si>
  <si>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</si>
  <si>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</si>
  <si>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</si>
  <si>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</si>
  <si>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</si>
  <si>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</si>
  <si>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</si>
  <si>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</si>
  <si>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</si>
  <si>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</si>
  <si>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</si>
  <si>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</si>
  <si>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</si>
  <si>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</si>
  <si>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</si>
  <si>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</si>
  <si>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</si>
  <si>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</si>
  <si>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</si>
  <si>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</si>
  <si>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</si>
  <si>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</si>
  <si>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</si>
  <si>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</si>
  <si>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</si>
  <si>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</si>
  <si>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</si>
  <si>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</si>
  <si>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</si>
  <si>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</si>
  <si>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</si>
  <si>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</si>
  <si>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</si>
  <si>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</si>
  <si>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</si>
  <si>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</si>
  <si>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</si>
  <si>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</si>
  <si>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</si>
  <si>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</si>
  <si>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</si>
  <si>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</si>
  <si>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</si>
  <si>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</si>
  <si>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</si>
  <si>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</si>
  <si>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</si>
  <si>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</si>
  <si>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</si>
  <si>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</si>
  <si>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</si>
  <si>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</si>
  <si>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</si>
  <si>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</si>
  <si>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</si>
  <si>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</si>
  <si>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</si>
  <si>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</si>
  <si>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</si>
  <si>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</si>
  <si>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</si>
  <si>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</si>
  <si>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</si>
  <si>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</si>
  <si>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</si>
  <si>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</si>
  <si>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</si>
  <si>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</si>
  <si>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</si>
  <si>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</si>
  <si>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</si>
  <si>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</si>
  <si>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</si>
  <si>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</si>
  <si>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</si>
  <si>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</si>
  <si>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</si>
  <si>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</si>
  <si>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</si>
  <si>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</si>
  <si>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</si>
  <si>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</si>
  <si>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</si>
  <si>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</si>
  <si>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</si>
  <si>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</si>
  <si>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</si>
  <si>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</si>
  <si>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</si>
  <si>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</si>
  <si>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</si>
  <si>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</si>
  <si>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</si>
  <si>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</si>
  <si>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</si>
  <si>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</si>
  <si>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</si>
  <si>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</si>
  <si>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</si>
  <si>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</si>
  <si>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</si>
  <si>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</si>
  <si>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</si>
  <si>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</si>
  <si>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</si>
  <si>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</si>
  <si>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</si>
  <si>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</si>
  <si>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</si>
  <si>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</si>
  <si>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</si>
  <si>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</si>
  <si>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</si>
  <si>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</si>
  <si>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</si>
  <si>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</si>
  <si>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</si>
  <si>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</si>
  <si>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</si>
  <si>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</si>
  <si>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</si>
  <si>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</si>
  <si>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</si>
  <si>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</si>
  <si>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</si>
  <si>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</si>
  <si>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</si>
  <si>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</si>
  <si>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</si>
  <si>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</si>
  <si>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</si>
  <si>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</si>
  <si>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</si>
  <si>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</si>
  <si>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</si>
  <si>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</si>
  <si>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</si>
  <si>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</si>
  <si>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</si>
  <si>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</si>
  <si>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</si>
  <si>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</si>
  <si>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</si>
  <si>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</si>
  <si>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</si>
  <si>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</si>
  <si>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</si>
  <si>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</si>
  <si>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</si>
  <si>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</si>
  <si>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</si>
  <si>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</si>
  <si>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</si>
  <si>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</si>
  <si>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</si>
  <si>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</si>
  <si>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</si>
  <si>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</si>
  <si>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</si>
  <si>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</si>
  <si>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</si>
  <si>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</si>
  <si>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</si>
  <si>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</si>
  <si>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</si>
  <si>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</si>
  <si>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</si>
  <si>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</si>
  <si>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</si>
  <si>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</si>
  <si>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</si>
  <si>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</si>
  <si>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</si>
  <si>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</si>
  <si>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</si>
  <si>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</si>
  <si>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</si>
  <si>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</si>
  <si>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</si>
  <si>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</si>
  <si>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</si>
  <si>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</si>
  <si>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</si>
  <si>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</si>
  <si>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</si>
  <si>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</si>
  <si>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</si>
  <si>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</si>
  <si>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</si>
  <si>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</si>
  <si>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</si>
  <si>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</si>
  <si>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</si>
  <si>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</si>
  <si>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</si>
  <si>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</si>
  <si>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</si>
  <si>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</si>
  <si>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</si>
  <si>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</si>
  <si>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</si>
  <si>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</si>
  <si>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</si>
  <si>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</si>
  <si>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</si>
  <si>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</si>
  <si>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</si>
  <si>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</si>
  <si>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</si>
  <si>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</si>
  <si>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</si>
  <si>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</si>
  <si>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</si>
  <si>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</si>
  <si>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</si>
  <si>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</si>
  <si>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</si>
  <si>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</si>
  <si>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</si>
  <si>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</si>
  <si>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</si>
  <si>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</si>
  <si>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</si>
  <si>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</si>
  <si>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</si>
  <si>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</si>
  <si>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</si>
  <si>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</si>
  <si>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</si>
  <si>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</si>
  <si>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</si>
  <si>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</si>
  <si>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</si>
  <si>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</si>
  <si>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</si>
  <si>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</si>
  <si>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</si>
  <si>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</si>
  <si>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</si>
  <si>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</si>
  <si>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</si>
  <si>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</si>
  <si>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</si>
  <si>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</si>
  <si>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</si>
  <si>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</si>
  <si>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</si>
  <si>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</si>
  <si>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</si>
  <si>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</si>
  <si>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</si>
  <si>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</si>
  <si>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</si>
  <si>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</si>
  <si>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</si>
  <si>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</si>
  <si>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</si>
  <si>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</si>
  <si>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</si>
  <si>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</si>
  <si>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</si>
  <si>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</si>
  <si>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</si>
  <si>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</si>
  <si>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</si>
  <si>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</si>
  <si>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</si>
  <si>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</si>
  <si>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</si>
  <si>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</si>
  <si>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</si>
  <si>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</si>
  <si>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</si>
  <si>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</si>
  <si>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</si>
  <si>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</si>
  <si>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</si>
  <si>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</si>
  <si>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</si>
  <si>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</si>
  <si>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</si>
  <si>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</si>
  <si>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</si>
  <si>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</si>
  <si>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</si>
  <si>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</si>
  <si>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</si>
  <si>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</si>
  <si>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</si>
  <si>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</si>
  <si>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</si>
  <si>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</si>
  <si>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</si>
  <si>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</si>
  <si>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</si>
  <si>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</si>
  <si>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</si>
  <si>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</si>
  <si>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</si>
  <si>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</si>
  <si>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</si>
  <si>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</si>
  <si>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</si>
  <si>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</si>
  <si>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</si>
  <si>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</si>
  <si>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</si>
  <si>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</si>
  <si>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</si>
  <si>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</si>
  <si>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</si>
  <si>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</si>
  <si>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</si>
  <si>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</si>
  <si>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</si>
  <si>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</si>
  <si>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</si>
  <si>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</si>
  <si>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</si>
  <si>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</si>
  <si>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</si>
  <si>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</si>
  <si>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</si>
  <si>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</si>
  <si>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</si>
  <si>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</si>
  <si>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</si>
  <si>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</si>
  <si>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</si>
  <si>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</si>
  <si>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</si>
  <si>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</si>
  <si>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</si>
  <si>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</si>
  <si>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</si>
  <si>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</si>
  <si>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</si>
  <si>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</si>
  <si>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</si>
  <si>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</si>
  <si>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</si>
  <si>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</si>
  <si>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</si>
  <si>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</si>
  <si>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</si>
  <si>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</si>
  <si>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</si>
  <si>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</si>
  <si>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</si>
  <si>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</si>
  <si>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</si>
  <si>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</si>
  <si>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</si>
  <si>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</si>
  <si>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</si>
  <si>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</si>
  <si>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</si>
  <si>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</si>
  <si>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</si>
  <si>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</si>
  <si>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</si>
  <si>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</si>
  <si>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</si>
  <si>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</si>
  <si>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</si>
  <si>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</si>
  <si>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</si>
  <si>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</si>
  <si>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</si>
  <si>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</si>
  <si>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</si>
  <si>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</si>
  <si>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</si>
  <si>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</si>
  <si>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</si>
  <si>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</si>
  <si>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</si>
  <si>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</si>
  <si>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</si>
  <si>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</si>
  <si>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</si>
  <si>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</si>
  <si>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</si>
  <si>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</si>
  <si>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</si>
  <si>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</si>
  <si>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</si>
  <si>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</si>
  <si>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</si>
  <si>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</si>
  <si>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</si>
  <si>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</si>
  <si>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</si>
  <si>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</si>
  <si>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</si>
  <si>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</si>
  <si>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</si>
  <si>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</si>
  <si>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</si>
  <si>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</si>
  <si>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</si>
  <si>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</si>
  <si>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</si>
  <si>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</si>
  <si>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</si>
  <si>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</si>
  <si>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</si>
  <si>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</si>
  <si>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</si>
  <si>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</si>
  <si>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</si>
  <si>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</si>
  <si>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</si>
  <si>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</si>
  <si>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</si>
  <si>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</si>
  <si>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</si>
  <si>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</si>
  <si>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</si>
  <si>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</si>
  <si>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</si>
  <si>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</si>
  <si>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</si>
  <si>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</si>
  <si>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</si>
  <si>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</si>
  <si>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</si>
  <si>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</si>
  <si>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</si>
  <si>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</si>
  <si>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</si>
  <si>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</si>
  <si>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</si>
  <si>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</si>
  <si>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</si>
  <si>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</si>
  <si>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</si>
  <si>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</si>
  <si>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</si>
  <si>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</si>
  <si>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</si>
  <si>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</si>
  <si>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</si>
  <si>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</si>
  <si>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</si>
  <si>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</si>
  <si>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</si>
  <si>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</si>
  <si>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</si>
  <si>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</si>
  <si>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</si>
  <si>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</si>
  <si>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</si>
  <si>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</si>
  <si>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</si>
  <si>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</si>
  <si>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</si>
  <si>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</si>
  <si>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</si>
  <si>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</si>
  <si>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</si>
  <si>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</si>
  <si>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</si>
  <si>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</si>
  <si>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</si>
  <si>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</si>
  <si>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</si>
  <si>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</si>
  <si>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</si>
  <si>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</si>
  <si>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</si>
  <si>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</si>
  <si>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</si>
  <si>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</si>
  <si>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</si>
  <si>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</si>
  <si>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</si>
  <si>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</si>
  <si>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</si>
  <si>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</si>
  <si>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</si>
  <si>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</si>
  <si>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</si>
  <si>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</si>
  <si>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</si>
  <si>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</si>
  <si>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</si>
  <si>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</si>
  <si>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</si>
  <si>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</si>
  <si>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</si>
  <si>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</si>
  <si>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</si>
  <si>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</si>
  <si>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</si>
  <si>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</si>
  <si>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</si>
  <si>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</si>
  <si>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</si>
  <si>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</si>
  <si>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</si>
  <si>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</si>
  <si>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</si>
  <si>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</si>
  <si>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</si>
  <si>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</si>
  <si>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</si>
  <si>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</si>
  <si>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</si>
  <si>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</si>
  <si>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</si>
  <si>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</si>
  <si>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</si>
  <si>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</si>
  <si>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</si>
  <si>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</si>
  <si>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</si>
  <si>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</si>
  <si>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</si>
  <si>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</si>
  <si>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</si>
  <si>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</si>
  <si>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</si>
  <si>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</si>
  <si>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</si>
  <si>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</si>
  <si>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</si>
  <si>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</si>
  <si>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</si>
  <si>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</si>
  <si>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</si>
  <si>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</si>
  <si>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</si>
  <si>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</si>
  <si>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</si>
  <si>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</si>
  <si>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</si>
  <si>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</si>
  <si>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</si>
  <si>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</si>
  <si>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</si>
  <si>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</si>
  <si>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</si>
  <si>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</si>
  <si>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</si>
  <si>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</si>
  <si>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</si>
  <si>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</si>
  <si>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</si>
  <si>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</si>
  <si>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</si>
  <si>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</si>
  <si>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</si>
  <si>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</si>
  <si>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</si>
  <si>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</si>
  <si>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</si>
  <si>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</si>
  <si>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</si>
  <si>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</si>
  <si>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</si>
  <si>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</si>
  <si>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</si>
  <si>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</si>
  <si>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</si>
  <si>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</si>
  <si>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</si>
  <si>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</si>
  <si>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</si>
  <si>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</si>
  <si>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</si>
  <si>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</si>
  <si>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</si>
  <si>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</si>
  <si>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</si>
  <si>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</si>
  <si>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</si>
  <si>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</si>
  <si>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</si>
  <si>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</si>
  <si>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</si>
  <si>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</si>
  <si>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</si>
  <si>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</si>
  <si>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</si>
  <si>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</si>
  <si>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</si>
  <si>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</si>
  <si>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</si>
  <si>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</si>
  <si>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</si>
  <si>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</si>
  <si>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</si>
  <si>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</si>
  <si>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</si>
  <si>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</si>
  <si>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</si>
  <si>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</si>
  <si>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</si>
  <si>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</si>
  <si>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</si>
  <si>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</si>
  <si>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</si>
  <si>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</si>
  <si>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</si>
  <si>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</si>
  <si>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</si>
  <si>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</si>
  <si>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</si>
  <si>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</si>
  <si>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</si>
  <si>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</si>
  <si>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</si>
  <si>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</si>
  <si>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</si>
  <si>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</si>
  <si>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</si>
  <si>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</si>
  <si>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</si>
  <si>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</si>
  <si>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</si>
  <si>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</si>
  <si>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</si>
  <si>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</si>
  <si>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</si>
  <si>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</si>
  <si>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</si>
  <si>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</si>
  <si>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</si>
  <si>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</si>
  <si>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</si>
  <si>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</si>
  <si>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</si>
  <si>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</si>
  <si>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</si>
  <si>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</si>
  <si>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</si>
  <si>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</si>
  <si>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</si>
  <si>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</si>
  <si>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</si>
  <si>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</si>
  <si>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</si>
  <si>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</si>
  <si>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</si>
  <si>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</si>
  <si>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</si>
  <si>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</si>
  <si>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</si>
  <si>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</si>
  <si>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</si>
  <si>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</si>
  <si>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</si>
  <si>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</si>
  <si>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</si>
  <si>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</si>
  <si>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</si>
  <si>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</si>
  <si>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</si>
  <si>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</si>
  <si>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</si>
  <si>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</si>
  <si>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</si>
  <si>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</si>
  <si>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</si>
  <si>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</si>
  <si>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</si>
  <si>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</si>
  <si>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</si>
  <si>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</si>
  <si>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</si>
  <si>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</si>
  <si>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</si>
  <si>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</si>
  <si>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</si>
  <si>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</si>
  <si>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</si>
  <si>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</si>
  <si>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</si>
  <si>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</si>
  <si>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</si>
  <si>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</si>
  <si>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</si>
  <si>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</si>
  <si>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</si>
  <si>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</si>
  <si>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</si>
  <si>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</si>
  <si>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</si>
  <si>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</si>
  <si>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</si>
  <si>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</si>
  <si>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</si>
  <si>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</si>
  <si>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</si>
  <si>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</si>
  <si>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</si>
  <si>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</si>
  <si>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</si>
  <si>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</si>
  <si>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</si>
  <si>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</si>
  <si>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</si>
  <si>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</si>
  <si>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</si>
  <si>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</si>
  <si>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</si>
  <si>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</si>
  <si>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</si>
  <si>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</si>
  <si>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</si>
  <si>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</si>
  <si>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</si>
  <si>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</si>
  <si>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</si>
  <si>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</si>
  <si>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</si>
  <si>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</si>
  <si>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</si>
  <si>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</si>
  <si>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</si>
  <si>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</si>
  <si>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</si>
  <si>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</si>
  <si>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</si>
  <si>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</si>
  <si>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</si>
  <si>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</si>
  <si>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</si>
  <si>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</si>
  <si>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</si>
  <si>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</si>
  <si>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</si>
  <si>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</si>
  <si>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</si>
  <si>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</si>
  <si>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</si>
  <si>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</si>
  <si>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</si>
  <si>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</si>
  <si>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</si>
  <si>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</si>
  <si>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</si>
  <si>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</si>
  <si>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</si>
  <si>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</si>
  <si>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</si>
  <si>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</si>
  <si>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</si>
  <si>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</si>
  <si>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</si>
  <si>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</si>
  <si>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</si>
  <si>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</si>
  <si>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</si>
  <si>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</si>
  <si>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</si>
  <si>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</si>
  <si>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</si>
  <si>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</si>
  <si>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</si>
  <si>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</si>
  <si>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</si>
  <si>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</si>
  <si>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</si>
  <si>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</si>
  <si>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</si>
  <si>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</si>
  <si>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</si>
  <si>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</si>
  <si>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</si>
  <si>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</si>
  <si>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</si>
  <si>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</si>
  <si>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</si>
  <si>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</si>
  <si>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</si>
  <si>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</si>
  <si>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</si>
  <si>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</si>
  <si>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</si>
  <si>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</si>
  <si>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</si>
  <si>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</si>
  <si>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</si>
  <si>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</si>
  <si>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</si>
  <si>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</si>
  <si>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</si>
  <si>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</si>
  <si>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</si>
  <si>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</si>
  <si>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</si>
  <si>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</si>
  <si>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</si>
  <si>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</si>
  <si>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</si>
  <si>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</si>
  <si>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</si>
  <si>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</si>
  <si>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</si>
  <si>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</si>
  <si>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</si>
  <si>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</si>
  <si>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</si>
  <si>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</si>
  <si>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</si>
  <si>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</si>
  <si>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</si>
  <si>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</si>
  <si>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</si>
  <si>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</si>
  <si>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</si>
  <si>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</si>
  <si>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</si>
  <si>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</si>
  <si>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</si>
  <si>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</si>
  <si>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</si>
  <si>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</si>
  <si>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</si>
  <si>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</si>
  <si>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</si>
  <si>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</si>
  <si>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</si>
  <si>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</si>
  <si>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</si>
  <si>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</si>
  <si>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</si>
  <si>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</si>
  <si>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</si>
  <si>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</si>
  <si>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</si>
  <si>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</si>
  <si>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</si>
  <si>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</si>
  <si>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</si>
  <si>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</si>
  <si>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</si>
  <si>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</si>
  <si>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</si>
  <si>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</si>
  <si>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</si>
  <si>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</si>
  <si>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</si>
  <si>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</si>
  <si>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</si>
  <si>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</si>
  <si>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</si>
  <si>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</si>
  <si>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</si>
  <si>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</si>
  <si>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</si>
  <si>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</si>
  <si>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</si>
  <si>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</si>
  <si>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</si>
  <si>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</si>
  <si>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</si>
  <si>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</si>
  <si>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</si>
  <si>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</si>
  <si>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</si>
  <si>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</si>
  <si>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</si>
  <si>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</si>
  <si>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</si>
  <si>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</si>
  <si>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</si>
  <si>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</si>
  <si>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</si>
  <si>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</si>
  <si>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</si>
  <si>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</si>
  <si>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</si>
  <si>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</si>
  <si>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</si>
  <si>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</si>
  <si>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</si>
  <si>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</si>
  <si>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</si>
  <si>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</si>
  <si>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</si>
  <si>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</si>
  <si>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</si>
  <si>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</si>
  <si>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</si>
  <si>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</si>
  <si>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</si>
  <si>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</si>
  <si>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</si>
  <si>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</si>
  <si>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</si>
  <si>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</si>
  <si>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</si>
  <si>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</si>
  <si>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</si>
  <si>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</si>
  <si>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</si>
  <si>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</si>
  <si>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</si>
  <si>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</si>
  <si>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</si>
  <si>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</si>
  <si>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</si>
  <si>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</si>
  <si>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</si>
  <si>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</si>
  <si>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</si>
  <si>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</si>
  <si>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</si>
  <si>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</si>
  <si>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</si>
  <si>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</si>
  <si>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</si>
  <si>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</si>
  <si>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</si>
  <si>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</si>
  <si>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</si>
  <si>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</si>
  <si>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</si>
  <si>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</si>
  <si>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</si>
  <si>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</si>
  <si>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</si>
  <si>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</si>
  <si>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</si>
  <si>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</si>
  <si>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</si>
  <si>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</si>
  <si>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</si>
  <si>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</si>
  <si>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</si>
  <si>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</si>
  <si>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</si>
  <si>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</si>
  <si>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</si>
  <si>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</si>
  <si>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</si>
  <si>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</si>
  <si>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</si>
  <si>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</si>
  <si>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</si>
  <si>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</si>
  <si>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</si>
  <si>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</si>
  <si>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</si>
  <si>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</si>
  <si>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</si>
  <si>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</si>
  <si>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</si>
  <si>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</si>
  <si>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</si>
  <si>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</si>
  <si>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</si>
  <si>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</si>
  <si>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</si>
  <si>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</si>
  <si>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</si>
  <si>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</si>
  <si>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</si>
  <si>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</si>
  <si>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</si>
  <si>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</si>
  <si>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</si>
  <si>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</si>
  <si>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</si>
  <si>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</si>
  <si>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</si>
  <si>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</si>
  <si>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</si>
  <si>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</si>
  <si>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</si>
  <si>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</si>
  <si>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</si>
  <si>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</si>
  <si>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</si>
  <si>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</si>
  <si>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</si>
  <si>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</si>
  <si>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</si>
  <si>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</si>
  <si>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</si>
  <si>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</si>
  <si>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</si>
  <si>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</si>
  <si>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</si>
  <si>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</si>
  <si>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</si>
  <si>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</si>
  <si>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</si>
  <si>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</si>
  <si>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</si>
  <si>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</si>
  <si>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</si>
  <si>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</si>
  <si>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</si>
  <si>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</si>
  <si>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</si>
  <si>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</si>
  <si>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</si>
  <si>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</si>
  <si>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</si>
  <si>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</si>
  <si>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</si>
  <si>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</si>
  <si>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</si>
  <si>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</si>
  <si>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</si>
  <si>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</si>
  <si>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</si>
  <si>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</si>
  <si>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</si>
  <si>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</si>
  <si>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</si>
  <si>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</si>
  <si>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</si>
  <si>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</si>
  <si>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</si>
  <si>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</si>
  <si>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</si>
  <si>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</si>
  <si>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</si>
  <si>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</si>
  <si>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</si>
  <si>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</si>
  <si>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</si>
  <si>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</si>
  <si>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</si>
  <si>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</si>
  <si>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</si>
  <si>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</si>
  <si>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</si>
  <si>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</si>
  <si>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</si>
  <si>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</si>
  <si>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</si>
  <si>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</si>
  <si>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</si>
  <si>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</si>
  <si>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</si>
  <si>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</si>
  <si>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</si>
  <si>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</si>
  <si>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</si>
  <si>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</si>
  <si>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</si>
  <si>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</si>
  <si>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</si>
  <si>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</si>
  <si>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</si>
  <si>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</si>
  <si>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</si>
  <si>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</si>
  <si>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</si>
  <si>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</si>
  <si>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</si>
  <si>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</si>
  <si>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</si>
  <si>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</si>
  <si>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</si>
  <si>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</si>
  <si>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</si>
  <si>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</si>
  <si>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</si>
  <si>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</si>
  <si>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</si>
  <si>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</si>
  <si>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</si>
  <si>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</si>
  <si>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</si>
  <si>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</si>
  <si>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</si>
  <si>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</si>
  <si>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</si>
  <si>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</si>
  <si>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</si>
  <si>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</si>
  <si>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</si>
  <si>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</si>
  <si>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</si>
  <si>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</si>
  <si>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</si>
  <si>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</si>
  <si>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</si>
  <si>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</si>
  <si>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</si>
  <si>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</si>
  <si>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</si>
  <si>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</si>
  <si>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</si>
  <si>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</si>
  <si>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</si>
  <si>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</si>
  <si>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</si>
  <si>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</si>
  <si>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</si>
  <si>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</si>
  <si>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</si>
  <si>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</si>
  <si>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</si>
  <si>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</si>
  <si>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</si>
  <si>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</si>
  <si>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</si>
  <si>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</si>
  <si>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</si>
  <si>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</si>
  <si>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</si>
  <si>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</si>
  <si>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</si>
  <si>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</si>
  <si>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</si>
  <si>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</si>
  <si>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</si>
  <si>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</si>
  <si>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</si>
  <si>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</si>
  <si>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</si>
  <si>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</si>
  <si>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</si>
  <si>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</si>
  <si>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</si>
  <si>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</si>
  <si>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</si>
  <si>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</si>
  <si>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</si>
  <si>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</si>
  <si>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</si>
  <si>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</si>
  <si>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</si>
  <si>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</si>
  <si>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</si>
  <si>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</si>
  <si>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</si>
  <si>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</si>
  <si>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</si>
  <si>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</si>
  <si>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</si>
  <si>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</si>
  <si>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</si>
  <si>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</si>
  <si>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</si>
  <si>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</si>
  <si>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</si>
  <si>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</si>
  <si>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</si>
  <si>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</si>
  <si>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</si>
  <si>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</si>
  <si>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</si>
  <si>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</si>
  <si>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</si>
  <si>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</si>
  <si>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</si>
  <si>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</si>
  <si>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</si>
  <si>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</si>
  <si>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</si>
  <si>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</si>
  <si>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</si>
  <si>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</si>
  <si>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</si>
  <si>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</si>
  <si>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</si>
  <si>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</si>
  <si>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</si>
  <si>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</si>
  <si>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</si>
  <si>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</si>
  <si>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</si>
  <si>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</si>
  <si>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</si>
  <si>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</si>
  <si>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</si>
  <si>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</si>
  <si>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</si>
  <si>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</si>
  <si>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</si>
  <si>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</si>
  <si>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</si>
  <si>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</si>
  <si>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</si>
  <si>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</si>
  <si>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</si>
  <si>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</si>
  <si>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</si>
  <si>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</si>
  <si>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</si>
  <si>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</si>
  <si>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</si>
  <si>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</si>
  <si>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</si>
  <si>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</si>
  <si>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</si>
  <si>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</si>
  <si>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</si>
  <si>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</si>
  <si>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</si>
  <si>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</si>
  <si>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</si>
  <si>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</si>
  <si>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</si>
  <si>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</si>
  <si>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</si>
  <si>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</si>
  <si>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</si>
  <si>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</si>
  <si>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</si>
  <si>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</si>
  <si>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</si>
  <si>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</si>
  <si>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</si>
  <si>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</si>
  <si>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</si>
  <si>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</si>
  <si>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</si>
  <si>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</si>
  <si>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</si>
  <si>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</si>
  <si>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</si>
  <si>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</si>
  <si>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</si>
  <si>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</si>
  <si>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</si>
  <si>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</si>
  <si>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</si>
  <si>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</si>
  <si>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</si>
  <si>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</si>
  <si>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</si>
  <si>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</si>
  <si>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</si>
  <si>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</si>
  <si>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</si>
  <si>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</si>
  <si>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</si>
  <si>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</si>
  <si>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</si>
  <si>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</si>
  <si>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</si>
  <si>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</si>
  <si>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</si>
  <si>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</si>
  <si>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</si>
  <si>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</si>
  <si>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</si>
  <si>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</si>
  <si>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</si>
  <si>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</si>
  <si>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</si>
  <si>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</si>
  <si>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</si>
  <si>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</si>
  <si>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</si>
  <si>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</si>
  <si>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</si>
  <si>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</si>
  <si>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</si>
  <si>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</si>
  <si>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</si>
  <si>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</si>
  <si>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</si>
  <si>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</si>
  <si>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</si>
  <si>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</si>
  <si>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</si>
  <si>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</si>
  <si>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</si>
  <si>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</si>
  <si>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</si>
  <si>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</si>
  <si>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</si>
  <si>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</si>
  <si>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</si>
  <si>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</si>
  <si>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</si>
  <si>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</si>
  <si>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</si>
  <si>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</si>
  <si>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</si>
  <si>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</si>
  <si>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</si>
  <si>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</si>
  <si>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</si>
  <si>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</si>
  <si>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</si>
  <si>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</si>
  <si>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</si>
  <si>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</si>
  <si>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</si>
  <si>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</si>
  <si>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</si>
  <si>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</si>
  <si>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</si>
  <si>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</si>
  <si>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</si>
  <si>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</si>
  <si>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</si>
  <si>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</si>
  <si>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</si>
  <si>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</si>
  <si>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</si>
  <si>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</si>
  <si>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</si>
  <si>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</si>
  <si>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</si>
  <si>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</si>
  <si>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</si>
  <si>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</si>
  <si>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</si>
  <si>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</si>
  <si>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</si>
  <si>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</si>
  <si>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</si>
  <si>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</si>
  <si>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</si>
  <si>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</si>
  <si>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</si>
  <si>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</si>
  <si>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</si>
  <si>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</si>
  <si>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</si>
  <si>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</si>
  <si>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</si>
  <si>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</si>
  <si>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</si>
  <si>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</si>
  <si>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</si>
  <si>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</si>
  <si>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</si>
  <si>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</si>
  <si>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</si>
  <si>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</si>
  <si>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</si>
  <si>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</si>
  <si>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</si>
  <si>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</si>
  <si>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</si>
  <si>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</si>
  <si>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</si>
  <si>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</si>
  <si>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</si>
  <si>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</si>
  <si>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</si>
  <si>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</si>
  <si>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</si>
  <si>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</si>
  <si>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</si>
  <si>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</si>
  <si>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</si>
  <si>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</si>
  <si>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</si>
  <si>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</si>
  <si>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</si>
  <si>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</si>
  <si>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</si>
  <si>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</si>
  <si>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</si>
  <si>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</si>
  <si>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</si>
  <si>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</si>
  <si>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</si>
  <si>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</si>
  <si>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</si>
  <si>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</si>
  <si>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</si>
  <si>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</si>
  <si>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</si>
  <si>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</si>
  <si>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</si>
  <si>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</si>
  <si>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</si>
  <si>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</si>
  <si>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</si>
  <si>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</si>
  <si>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</si>
  <si>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</si>
  <si>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</si>
  <si>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</si>
  <si>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</si>
  <si>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</si>
  <si>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</si>
  <si>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</si>
  <si>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</si>
  <si>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</si>
  <si>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</si>
  <si>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</si>
  <si>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</si>
  <si>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</si>
  <si>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</si>
  <si>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</si>
  <si>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</si>
  <si>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</si>
  <si>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</si>
  <si>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</si>
  <si>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</si>
  <si>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</si>
  <si>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</si>
  <si>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</si>
  <si>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</si>
  <si>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</si>
  <si>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</si>
  <si>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</si>
  <si>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</si>
  <si>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</si>
  <si>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</si>
  <si>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</si>
  <si>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</si>
  <si>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</si>
  <si>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</si>
  <si>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</si>
  <si>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</si>
  <si>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</si>
  <si>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</si>
  <si>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</si>
  <si>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</si>
  <si>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</si>
  <si>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</si>
  <si>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</si>
  <si>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</si>
  <si>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</si>
  <si>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</si>
  <si>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</si>
  <si>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</si>
  <si>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</si>
  <si>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</si>
  <si>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</si>
  <si>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</si>
  <si>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</si>
  <si>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</si>
  <si>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</si>
  <si>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</si>
  <si>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</si>
  <si>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</si>
  <si>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</si>
  <si>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</si>
  <si>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</si>
  <si>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</si>
  <si>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</si>
  <si>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</si>
  <si>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</si>
  <si>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</si>
  <si>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</si>
  <si>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</si>
  <si>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</si>
  <si>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</si>
  <si>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</si>
  <si>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</si>
  <si>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</si>
  <si>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</si>
  <si>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</si>
  <si>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</si>
  <si>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</si>
  <si>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</si>
  <si>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</si>
  <si>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</si>
  <si>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</si>
  <si>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</si>
  <si>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</si>
  <si>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</si>
  <si>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</si>
  <si>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</si>
  <si>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</si>
  <si>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</si>
  <si>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</si>
  <si>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</si>
  <si>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</si>
  <si>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</si>
  <si>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</si>
  <si>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</si>
  <si>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</si>
  <si>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</si>
  <si>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</si>
  <si>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</si>
  <si>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</si>
  <si>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</si>
  <si>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</si>
  <si>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</si>
  <si>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</si>
  <si>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</si>
  <si>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</si>
  <si>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</si>
  <si>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</si>
  <si>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</si>
  <si>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</si>
  <si>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</si>
  <si>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</si>
  <si>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</si>
  <si>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</si>
  <si>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</si>
  <si>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</si>
  <si>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</si>
  <si>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</si>
  <si>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</si>
  <si>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</si>
  <si>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</si>
  <si>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</si>
  <si>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</si>
  <si>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</si>
  <si>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</si>
  <si>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</si>
  <si>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</si>
  <si>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</si>
  <si>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</si>
  <si>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</si>
  <si>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</si>
  <si>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</si>
  <si>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</si>
  <si>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</si>
  <si>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</si>
  <si>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</si>
  <si>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</si>
  <si>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</si>
  <si>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</si>
  <si>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</si>
  <si>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</si>
  <si>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</si>
  <si>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</si>
  <si>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</si>
  <si>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</si>
  <si>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</si>
  <si>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</si>
  <si>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</si>
  <si>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</si>
  <si>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</si>
  <si>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</si>
  <si>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</si>
  <si>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</si>
  <si>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</si>
  <si>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</si>
  <si>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</si>
  <si>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</si>
  <si>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</si>
  <si>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</si>
  <si>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</si>
  <si>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</si>
  <si>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</si>
  <si>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</si>
  <si>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</si>
  <si>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</si>
  <si>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</si>
  <si>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</si>
  <si>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</si>
  <si>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</si>
  <si>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</si>
  <si>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</si>
  <si>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</si>
  <si>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</si>
  <si>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</si>
  <si>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</si>
  <si>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</si>
  <si>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</si>
  <si>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</si>
  <si>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</si>
  <si>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</si>
  <si>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</si>
  <si>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</si>
  <si>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</si>
  <si>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</si>
  <si>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</si>
  <si>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</si>
  <si>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</si>
  <si>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</si>
  <si>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</si>
  <si>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</si>
  <si>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</si>
  <si>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</si>
  <si>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</si>
  <si>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</si>
  <si>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</si>
  <si>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</si>
  <si>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</si>
  <si>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</si>
  <si>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</si>
  <si>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</si>
  <si>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</si>
  <si>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</si>
  <si>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</si>
  <si>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</si>
  <si>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</si>
  <si>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</si>
  <si>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</si>
  <si>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</si>
  <si>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</si>
  <si>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</si>
  <si>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</si>
  <si>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</si>
  <si>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</si>
  <si>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</si>
  <si>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</si>
  <si>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</si>
  <si>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</si>
  <si>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</si>
  <si>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</si>
  <si>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</si>
  <si>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</si>
  <si>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</si>
  <si>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</si>
  <si>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</si>
  <si>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</si>
  <si>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</si>
  <si>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</si>
  <si>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</si>
  <si>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</si>
  <si>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</si>
  <si>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</si>
  <si>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</si>
  <si>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</si>
  <si>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</si>
  <si>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</si>
  <si>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</si>
  <si>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</si>
  <si>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</si>
  <si>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</si>
  <si>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</si>
  <si>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</si>
  <si>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</si>
  <si>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</si>
  <si>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</si>
  <si>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</si>
  <si>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</si>
  <si>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</si>
  <si>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</si>
  <si>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</si>
  <si>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</si>
  <si>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</si>
  <si>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</si>
  <si>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</si>
  <si>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</si>
  <si>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</si>
  <si>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</si>
  <si>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</si>
  <si>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</si>
  <si>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</si>
  <si>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</si>
  <si>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</si>
  <si>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</si>
  <si>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</si>
  <si>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</si>
  <si>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</si>
  <si>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</si>
  <si>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</si>
  <si>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</si>
  <si>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</si>
  <si>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</si>
  <si>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</si>
  <si>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</si>
  <si>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</si>
  <si>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</si>
  <si>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</si>
  <si>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</si>
  <si>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</si>
  <si>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</si>
  <si>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</si>
  <si>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</si>
  <si>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</si>
  <si>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</si>
  <si>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</si>
  <si>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</si>
  <si>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</si>
  <si>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</si>
  <si>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</si>
  <si>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</si>
  <si>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</si>
  <si>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</si>
  <si>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</si>
  <si>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</si>
  <si>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</si>
  <si>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</si>
  <si>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</si>
  <si>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</si>
  <si>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</si>
  <si>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</si>
  <si>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</si>
  <si>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</si>
  <si>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</si>
  <si>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</si>
  <si>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</si>
  <si>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</si>
  <si>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</si>
  <si>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</si>
  <si>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</si>
  <si>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</si>
  <si>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</si>
  <si>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</si>
  <si>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</si>
  <si>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</si>
  <si>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</si>
  <si>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</si>
  <si>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</si>
  <si>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</si>
  <si>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</si>
  <si>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</si>
  <si>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</si>
  <si>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</si>
  <si>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</si>
  <si>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</si>
  <si>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</si>
  <si>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</si>
  <si>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</si>
  <si>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</si>
  <si>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</si>
  <si>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</si>
  <si>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</si>
  <si>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</si>
  <si>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</si>
  <si>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</si>
  <si>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</si>
  <si>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</si>
  <si>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</si>
  <si>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</si>
  <si>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</si>
  <si>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</si>
  <si>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</si>
  <si>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</si>
  <si>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</si>
  <si>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</si>
  <si>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</si>
  <si>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</si>
  <si>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</si>
  <si>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</si>
  <si>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</si>
  <si>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</si>
  <si>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</si>
  <si>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</si>
  <si>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</si>
  <si>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</si>
  <si>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</si>
  <si>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</si>
  <si>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</si>
  <si>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</si>
  <si>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</si>
  <si>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</si>
  <si>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</si>
  <si>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</si>
  <si>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</si>
  <si>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</si>
  <si>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</si>
  <si>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</si>
  <si>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</si>
  <si>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</si>
  <si>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</si>
  <si>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</si>
  <si>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</si>
  <si>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</si>
  <si>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</si>
  <si>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</si>
  <si>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</si>
  <si>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</si>
  <si>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</si>
  <si>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</si>
  <si>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</si>
  <si>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</si>
  <si>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</si>
  <si>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</si>
  <si>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</si>
  <si>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</si>
  <si>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</si>
  <si>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</si>
  <si>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</si>
  <si>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</si>
  <si>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</si>
  <si>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</si>
  <si>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</si>
  <si>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</si>
  <si>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</si>
  <si>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</si>
  <si>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</si>
  <si>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</si>
  <si>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</si>
  <si>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</si>
  <si>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</si>
  <si>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</si>
  <si>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</si>
  <si>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</si>
  <si>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</si>
  <si>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</si>
  <si>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</si>
  <si>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</si>
  <si>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</si>
  <si>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</si>
  <si>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</si>
  <si>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</si>
  <si>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</si>
  <si>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</si>
  <si>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</si>
  <si>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</si>
  <si>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</si>
  <si>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</si>
  <si>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</si>
  <si>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</si>
  <si>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</si>
  <si>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</si>
  <si>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</si>
  <si>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</si>
  <si>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</si>
  <si>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</si>
  <si>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</si>
  <si>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</si>
  <si>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</si>
  <si>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</si>
  <si>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</si>
  <si>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</si>
  <si>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</si>
  <si>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</si>
  <si>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</si>
  <si>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</si>
  <si>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</si>
  <si>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</si>
  <si>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</si>
  <si>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</si>
  <si>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</si>
  <si>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</si>
  <si>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</si>
  <si>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</si>
  <si>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</si>
  <si>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</si>
  <si>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</si>
  <si>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</si>
  <si>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</si>
  <si>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</si>
  <si>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</si>
  <si>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</si>
  <si>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</si>
  <si>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</si>
  <si>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</si>
  <si>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</si>
  <si>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</si>
  <si>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</si>
  <si>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</si>
  <si>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</si>
  <si>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</si>
  <si>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</si>
  <si>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</si>
  <si>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</si>
  <si>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</si>
  <si>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</si>
  <si>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</si>
  <si>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</si>
  <si>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</si>
  <si>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</si>
  <si>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</si>
  <si>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</si>
  <si>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</si>
  <si>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</si>
  <si>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</si>
  <si>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</si>
  <si>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</si>
  <si>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</si>
  <si>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</si>
  <si>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</si>
  <si>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</si>
  <si>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</si>
  <si>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</si>
  <si>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</si>
  <si>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</si>
  <si>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</si>
  <si>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</si>
  <si>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</si>
  <si>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</si>
  <si>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</si>
  <si>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</si>
  <si>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</si>
  <si>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</si>
  <si>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</si>
  <si>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</si>
  <si>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</si>
  <si>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</si>
  <si>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</si>
  <si>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</si>
  <si>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</si>
  <si>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</si>
  <si>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</si>
  <si>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</si>
  <si>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</si>
  <si>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</si>
  <si>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</si>
  <si>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</si>
  <si>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</si>
  <si>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</si>
  <si>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</si>
  <si>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</si>
  <si>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</si>
  <si>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</si>
  <si>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</si>
  <si>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</si>
  <si>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</si>
  <si>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</si>
  <si>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</si>
  <si>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</si>
  <si>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</si>
  <si>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</si>
  <si>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</si>
  <si>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</si>
  <si>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</si>
  <si>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</si>
  <si>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</si>
  <si>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</si>
  <si>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</si>
  <si>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</si>
  <si>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</si>
  <si>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</si>
  <si>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</si>
  <si>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</si>
  <si>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</si>
  <si>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</si>
  <si>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</si>
  <si>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</si>
  <si>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</si>
  <si>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</si>
  <si>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</si>
  <si>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</si>
  <si>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</si>
  <si>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</si>
  <si>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</si>
  <si>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</si>
  <si>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</si>
  <si>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</si>
  <si>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</si>
  <si>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</si>
  <si>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</si>
  <si>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</si>
  <si>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</si>
  <si>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</si>
  <si>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</si>
  <si>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</si>
  <si>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</si>
  <si>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</si>
  <si>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</si>
  <si>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</si>
  <si>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</si>
  <si>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</si>
  <si>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</si>
  <si>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</si>
  <si>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</si>
  <si>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</si>
  <si>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</si>
  <si>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</si>
  <si>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</si>
  <si>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</si>
  <si>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</si>
  <si>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</si>
  <si>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</si>
  <si>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</si>
  <si>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</si>
  <si>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</si>
  <si>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</si>
  <si>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</si>
  <si>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</si>
  <si>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</si>
  <si>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</si>
  <si>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</si>
  <si>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</si>
  <si>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</si>
  <si>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</si>
  <si>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</si>
  <si>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</si>
  <si>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</si>
  <si>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</si>
  <si>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</si>
  <si>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</si>
  <si>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</si>
  <si>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</si>
  <si>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</si>
  <si>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</si>
  <si>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</si>
  <si>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</si>
  <si>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</si>
  <si>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</si>
  <si>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</si>
  <si>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</si>
  <si>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</si>
  <si>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</si>
  <si>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</si>
  <si>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</si>
  <si>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</si>
  <si>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</si>
  <si>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</si>
  <si>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</si>
  <si>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</si>
  <si>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</si>
  <si>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</si>
  <si>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</si>
  <si>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</si>
  <si>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</si>
  <si>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</si>
  <si>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</si>
  <si>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</si>
  <si>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</si>
  <si>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</si>
  <si>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</si>
  <si>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</si>
  <si>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</si>
  <si>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</si>
  <si>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</si>
  <si>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</si>
  <si>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</si>
  <si>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</si>
  <si>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</si>
  <si>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</si>
  <si>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</si>
  <si>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</si>
  <si>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</si>
  <si>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</si>
  <si>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</si>
  <si>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</si>
  <si>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</si>
  <si>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</si>
  <si>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</si>
  <si>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</si>
  <si>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</si>
  <si>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</si>
  <si>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</si>
  <si>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</si>
  <si>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</si>
  <si>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</si>
  <si>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</si>
  <si>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</si>
  <si>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</si>
  <si>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</si>
  <si>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</si>
  <si>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</si>
  <si>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</si>
  <si>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</si>
  <si>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</si>
  <si>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</si>
  <si>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</si>
  <si>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</si>
  <si>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</si>
  <si>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</si>
  <si>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</si>
  <si>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</si>
  <si>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</si>
  <si>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</si>
  <si>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</si>
  <si>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</si>
  <si>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</si>
  <si>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</si>
  <si>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</si>
  <si>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</si>
  <si>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</si>
  <si>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</si>
  <si>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</si>
  <si>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</si>
  <si>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</si>
  <si>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</si>
  <si>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</si>
  <si>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</si>
  <si>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</si>
  <si>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</si>
  <si>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</si>
  <si>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</si>
  <si>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</si>
  <si>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</si>
  <si>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</si>
  <si>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</si>
  <si>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</si>
  <si>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</si>
  <si>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</si>
  <si>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</si>
  <si>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</si>
  <si>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</si>
  <si>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</si>
  <si>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</si>
  <si>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</si>
  <si>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</si>
  <si>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</si>
  <si>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</si>
  <si>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</si>
  <si>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</si>
  <si>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</si>
  <si>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</si>
  <si>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</si>
  <si>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</si>
  <si>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</si>
  <si>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</si>
  <si>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</si>
  <si>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</si>
  <si>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</si>
  <si>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</si>
  <si>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</si>
  <si>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</si>
  <si>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</si>
  <si>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</si>
  <si>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</si>
  <si>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</si>
  <si>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</si>
  <si>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</si>
  <si>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</si>
  <si>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</si>
  <si>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</si>
  <si>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</si>
  <si>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</si>
  <si>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</si>
  <si>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</si>
  <si>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</si>
  <si>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</si>
  <si>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</si>
  <si>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</si>
  <si>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</si>
  <si>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</si>
  <si>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</si>
  <si>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</si>
  <si>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</si>
  <si>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</si>
  <si>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</si>
  <si>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</si>
  <si>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</si>
  <si>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</si>
  <si>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</si>
  <si>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</si>
  <si>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</si>
  <si>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</si>
  <si>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</si>
  <si>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</si>
  <si>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</si>
  <si>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</si>
  <si>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</si>
  <si>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</si>
  <si>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</si>
  <si>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</si>
  <si>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</si>
  <si>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</si>
  <si>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</si>
  <si>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</si>
  <si>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</si>
  <si>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</si>
  <si>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</si>
  <si>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</si>
  <si>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</si>
  <si>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</si>
  <si>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</si>
  <si>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</si>
  <si>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</si>
  <si>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</si>
  <si>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</si>
  <si>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</si>
  <si>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</si>
  <si>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</si>
  <si>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</si>
  <si>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</si>
  <si>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</si>
  <si>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</si>
  <si>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</si>
  <si>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</si>
  <si>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</si>
  <si>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</si>
  <si>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</si>
  <si>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</si>
  <si>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</si>
  <si>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</si>
  <si>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</si>
  <si>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</si>
  <si>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</si>
  <si>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</si>
  <si>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</si>
  <si>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</si>
  <si>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</si>
  <si>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</si>
  <si>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</si>
  <si>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</si>
  <si>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</si>
  <si>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</si>
  <si>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</si>
  <si>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</si>
  <si>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</si>
  <si>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</si>
  <si>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</si>
  <si>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</si>
  <si>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</si>
  <si>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</si>
  <si>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</si>
  <si>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</si>
  <si>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</si>
  <si>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</si>
  <si>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</si>
  <si>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</si>
  <si>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</si>
  <si>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</si>
  <si>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</si>
  <si>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</si>
  <si>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</si>
  <si>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</si>
  <si>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</si>
  <si>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</si>
  <si>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</si>
  <si>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</si>
  <si>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</si>
  <si>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</si>
  <si>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</si>
  <si>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</si>
  <si>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</si>
  <si>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</si>
  <si>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</si>
  <si>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</si>
  <si>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</si>
  <si>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</si>
  <si>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</si>
  <si>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</si>
  <si>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</si>
  <si>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</si>
  <si>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</si>
  <si>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</si>
  <si>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</si>
  <si>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</si>
  <si>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</si>
  <si>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</si>
  <si>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</si>
  <si>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</si>
  <si>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</si>
  <si>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</si>
  <si>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</si>
  <si>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</si>
  <si>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</si>
  <si>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</si>
  <si>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</si>
  <si>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</si>
  <si>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</si>
  <si>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</si>
  <si>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</si>
  <si>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</si>
  <si>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</si>
  <si>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</si>
  <si>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</si>
  <si>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</si>
  <si>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</si>
  <si>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</si>
  <si>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</si>
  <si>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</si>
  <si>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</si>
  <si>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</si>
  <si>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</si>
  <si>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</si>
  <si>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</si>
  <si>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</si>
  <si>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</si>
  <si>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</si>
  <si>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</si>
  <si>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</si>
  <si>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</si>
  <si>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</si>
  <si>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</si>
  <si>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</si>
  <si>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</si>
  <si>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</si>
  <si>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</si>
  <si>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</si>
  <si>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</si>
  <si>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</si>
  <si>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</si>
  <si>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</si>
  <si>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</si>
  <si>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</si>
  <si>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</si>
  <si>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</si>
  <si>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</si>
  <si>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</si>
  <si>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</si>
  <si>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</si>
  <si>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</si>
  <si>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</si>
  <si>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</si>
  <si>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</si>
  <si>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</si>
  <si>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</si>
  <si>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</si>
  <si>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</si>
  <si>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</si>
  <si>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</si>
  <si>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</si>
  <si>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</si>
  <si>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</si>
  <si>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</si>
  <si>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</si>
  <si>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</si>
  <si>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</si>
  <si>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</si>
  <si>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</si>
  <si>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</si>
  <si>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</si>
  <si>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</si>
  <si>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</si>
  <si>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</si>
  <si>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</si>
  <si>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</si>
  <si>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</si>
  <si>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</si>
  <si>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</si>
  <si>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</si>
  <si>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</si>
  <si>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</si>
  <si>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</si>
  <si>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</si>
  <si>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</si>
  <si>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</si>
  <si>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</si>
  <si>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</si>
  <si>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</si>
  <si>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</si>
  <si>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</si>
  <si>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</si>
  <si>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</si>
  <si>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</si>
  <si>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</si>
  <si>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</si>
  <si>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</si>
  <si>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</si>
  <si>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</si>
  <si>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</si>
  <si>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</si>
  <si>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</si>
  <si>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</si>
  <si>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</si>
  <si>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</si>
  <si>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</si>
  <si>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</si>
  <si>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</si>
  <si>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</si>
  <si>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</si>
  <si>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</si>
  <si>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</si>
  <si>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</si>
  <si>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</si>
  <si>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</si>
  <si>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</si>
  <si>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</si>
  <si>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</si>
  <si>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</si>
  <si>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</si>
  <si>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</si>
  <si>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</si>
  <si>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</si>
  <si>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</si>
  <si>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</si>
  <si>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</si>
  <si>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</si>
  <si>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</si>
  <si>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</si>
  <si>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</si>
  <si>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</si>
  <si>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</si>
  <si>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</si>
  <si>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</si>
  <si>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</si>
  <si>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</si>
  <si>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</si>
  <si>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</si>
  <si>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</si>
  <si>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</si>
  <si>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</si>
  <si>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</si>
  <si>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</si>
  <si>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</si>
  <si>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</si>
  <si>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</si>
  <si>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</si>
  <si>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</si>
  <si>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</si>
  <si>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</si>
  <si>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</si>
  <si>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</si>
  <si>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</si>
  <si>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</si>
  <si>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</si>
  <si>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</si>
  <si>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</si>
  <si>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</si>
  <si>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</si>
  <si>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</si>
  <si>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</si>
  <si>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</si>
  <si>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</si>
  <si>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</si>
  <si>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</si>
  <si>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</si>
  <si>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</si>
  <si>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</si>
  <si>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</si>
  <si>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</si>
  <si>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</si>
  <si>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</si>
  <si>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</si>
  <si>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</si>
  <si>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</si>
  <si>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</si>
  <si>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</si>
  <si>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</si>
  <si>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</si>
  <si>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</si>
  <si>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</si>
  <si>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</si>
  <si>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</si>
  <si>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</si>
  <si>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</si>
  <si>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</si>
  <si>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</si>
  <si>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</si>
  <si>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</si>
  <si>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</si>
  <si>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</si>
  <si>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</si>
  <si>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</si>
  <si>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</si>
  <si>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</si>
  <si>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</si>
  <si>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</si>
  <si>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</si>
  <si>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</si>
  <si>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</si>
  <si>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</si>
  <si>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</si>
  <si>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</si>
  <si>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</si>
  <si>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</si>
  <si>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</si>
  <si>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</si>
  <si>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</si>
  <si>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</si>
  <si>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</si>
  <si>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</si>
  <si>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</si>
  <si>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</si>
  <si>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</si>
  <si>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</si>
  <si>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</si>
  <si>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</si>
  <si>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</si>
  <si>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</si>
  <si>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</si>
  <si>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</si>
  <si>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</si>
  <si>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</si>
  <si>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</si>
  <si>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</si>
  <si>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</si>
  <si>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</si>
  <si>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</si>
  <si>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</si>
  <si>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</si>
  <si>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</si>
  <si>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</si>
  <si>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</si>
  <si>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</si>
  <si>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</si>
  <si>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</si>
  <si>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</si>
  <si>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</si>
  <si>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</si>
  <si>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</si>
  <si>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</si>
  <si>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</si>
  <si>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</si>
  <si>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</si>
  <si>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</si>
  <si>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</si>
  <si>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</si>
  <si>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</si>
  <si>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</si>
  <si>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</si>
  <si>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</si>
  <si>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</si>
  <si>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</si>
  <si>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</si>
  <si>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</si>
  <si>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</si>
  <si>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</si>
  <si>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</si>
  <si>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</si>
  <si>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</si>
  <si>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</si>
  <si>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</si>
  <si>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</si>
  <si>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</si>
  <si>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</si>
  <si>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</si>
  <si>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</si>
  <si>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</si>
  <si>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</si>
  <si>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</si>
  <si>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</si>
  <si>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</si>
  <si>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</si>
  <si>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</si>
  <si>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</si>
  <si>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</si>
  <si>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</si>
  <si>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</si>
  <si>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</si>
  <si>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</si>
  <si>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</si>
  <si>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</si>
  <si>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</si>
  <si>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</si>
  <si>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</si>
  <si>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</si>
  <si>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</si>
  <si>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</si>
  <si>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</si>
  <si>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</si>
  <si>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</si>
  <si>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</si>
  <si>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</si>
  <si>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</si>
  <si>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</si>
  <si>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</si>
  <si>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</si>
  <si>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</si>
  <si>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</si>
  <si>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</si>
  <si>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</si>
  <si>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</si>
  <si>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</si>
  <si>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</si>
  <si>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</si>
  <si>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</si>
  <si>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</si>
  <si>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</si>
  <si>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</si>
  <si>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</si>
  <si>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</si>
  <si>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</si>
  <si>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</si>
  <si>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</si>
  <si>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</si>
  <si>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</si>
  <si>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</si>
  <si>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</si>
  <si>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</si>
  <si>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</si>
  <si>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</si>
  <si>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</si>
  <si>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</si>
  <si>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</si>
  <si>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</si>
  <si>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</si>
  <si>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</si>
  <si>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</si>
  <si>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</si>
  <si>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</si>
  <si>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</si>
  <si>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</si>
  <si>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</si>
  <si>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</si>
  <si>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</si>
  <si>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</si>
  <si>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</si>
  <si>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</si>
  <si>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</si>
  <si>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</si>
  <si>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</si>
  <si>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</si>
  <si>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</si>
  <si>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</si>
  <si>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</si>
  <si>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</si>
  <si>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</si>
  <si>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</si>
  <si>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</si>
  <si>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</si>
  <si>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</si>
  <si>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</si>
  <si>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</si>
  <si>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</si>
  <si>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</si>
  <si>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</si>
  <si>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</si>
  <si>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</si>
  <si>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</si>
  <si>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</si>
  <si>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</si>
  <si>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</si>
  <si>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</si>
  <si>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</si>
  <si>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</si>
  <si>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</si>
  <si>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</si>
  <si>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</si>
  <si>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</si>
  <si>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</si>
  <si>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</si>
  <si>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</si>
  <si>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</si>
  <si>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</si>
  <si>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</si>
  <si>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</si>
  <si>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</si>
  <si>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</si>
  <si>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</si>
  <si>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</si>
  <si>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</si>
  <si>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</si>
  <si>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</si>
  <si>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</si>
  <si>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</si>
  <si>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</si>
  <si>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</si>
  <si>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</si>
  <si>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</si>
  <si>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</si>
  <si>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</si>
  <si>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</si>
  <si>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</si>
  <si>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</si>
  <si>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</si>
  <si>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</si>
  <si>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</si>
  <si>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</si>
  <si>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</si>
  <si>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</si>
  <si>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</si>
  <si>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</si>
  <si>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</si>
  <si>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</si>
  <si>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</si>
  <si>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</si>
  <si>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</si>
  <si>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</si>
  <si>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</si>
  <si>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</si>
  <si>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</si>
  <si>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</si>
  <si>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</si>
  <si>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</si>
  <si>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</si>
  <si>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</si>
  <si>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</si>
  <si>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</si>
  <si>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</si>
  <si>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</si>
  <si>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</si>
  <si>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</si>
  <si>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</si>
  <si>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</si>
  <si>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</si>
  <si>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</si>
  <si>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</si>
  <si>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</si>
  <si>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</si>
  <si>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</si>
  <si>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</si>
  <si>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</si>
  <si>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</si>
  <si>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</si>
  <si>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</si>
  <si>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</si>
  <si>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</si>
  <si>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</si>
  <si>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</si>
  <si>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</si>
  <si>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</si>
  <si>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</si>
  <si>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</si>
  <si>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</si>
  <si>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</si>
  <si>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</si>
  <si>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</si>
  <si>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</si>
  <si>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</si>
  <si>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</si>
  <si>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</si>
  <si>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</si>
  <si>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</si>
  <si>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</si>
  <si>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</si>
  <si>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</si>
  <si>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</si>
  <si>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</si>
  <si>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</si>
  <si>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</si>
  <si>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</si>
  <si>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</si>
  <si>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</si>
  <si>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</si>
  <si>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</si>
  <si>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</si>
  <si>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</si>
  <si>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</si>
  <si>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</si>
  <si>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</si>
  <si>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</si>
  <si>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</si>
  <si>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</si>
  <si>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</si>
  <si>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</si>
  <si>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</si>
  <si>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</si>
  <si>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</si>
  <si>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</si>
  <si>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</si>
  <si>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</si>
  <si>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</si>
  <si>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</si>
  <si>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</si>
  <si>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</si>
  <si>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</si>
  <si>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</si>
  <si>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</si>
  <si>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</si>
  <si>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</si>
  <si>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</si>
  <si>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</si>
  <si>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</si>
  <si>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</si>
  <si>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</si>
  <si>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</si>
  <si>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</si>
  <si>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</si>
  <si>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</si>
  <si>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</si>
  <si>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</si>
  <si>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</si>
  <si>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</si>
  <si>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</si>
  <si>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</si>
  <si>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</si>
  <si>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</si>
  <si>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</si>
  <si>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</si>
  <si>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</si>
  <si>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</si>
  <si>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</si>
  <si>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</si>
  <si>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</si>
  <si>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</si>
  <si>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</si>
  <si>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</si>
  <si>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</si>
  <si>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</si>
  <si>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</si>
  <si>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</si>
  <si>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</si>
  <si>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</si>
  <si>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</si>
  <si>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</si>
  <si>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</si>
  <si>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</si>
  <si>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</si>
  <si>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</si>
  <si>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</si>
  <si>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</si>
  <si>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</si>
  <si>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</si>
  <si>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</si>
  <si>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</si>
  <si>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</si>
  <si>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</si>
  <si>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</si>
  <si>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</si>
  <si>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</si>
  <si>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</si>
  <si>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</si>
  <si>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</si>
  <si>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</si>
  <si>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</si>
  <si>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</si>
  <si>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</si>
  <si>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</si>
  <si>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</si>
  <si>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</si>
  <si>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</si>
  <si>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</si>
  <si>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</si>
  <si>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</si>
  <si>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</si>
  <si>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</si>
  <si>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</si>
  <si>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</si>
  <si>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</si>
  <si>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</si>
  <si>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</si>
  <si>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</si>
  <si>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</si>
  <si>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</si>
  <si>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</si>
  <si>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</si>
  <si>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</si>
  <si>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</si>
  <si>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</si>
  <si>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</si>
  <si>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</si>
  <si>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</si>
  <si>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</si>
  <si>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</si>
  <si>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</si>
  <si>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</si>
  <si>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</si>
  <si>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</si>
  <si>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</si>
  <si>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</si>
  <si>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</si>
  <si>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</si>
  <si>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</si>
  <si>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</si>
  <si>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</si>
  <si>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</si>
  <si>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</si>
  <si>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</si>
  <si>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</si>
  <si>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</si>
  <si>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</si>
  <si>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</si>
  <si>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</si>
  <si>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</si>
  <si>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</si>
  <si>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</si>
  <si>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</si>
  <si>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</si>
  <si>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</si>
  <si>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</si>
  <si>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</si>
  <si>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</si>
  <si>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</si>
  <si>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</si>
  <si>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</si>
  <si>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</si>
  <si>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</si>
  <si>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</si>
  <si>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</si>
  <si>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</si>
  <si>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</si>
  <si>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</si>
  <si>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</si>
  <si>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</si>
  <si>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</si>
  <si>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</si>
  <si>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</si>
  <si>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</si>
  <si>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</si>
  <si>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</si>
  <si>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</si>
  <si>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</si>
  <si>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</si>
  <si>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</si>
  <si>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</si>
  <si>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</si>
  <si>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</si>
  <si>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</si>
  <si>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</si>
  <si>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</si>
  <si>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</si>
  <si>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</si>
  <si>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</si>
  <si>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</si>
  <si>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</si>
  <si>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</si>
  <si>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</si>
  <si>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</si>
  <si>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</si>
  <si>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</si>
  <si>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</si>
  <si>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</si>
  <si>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</si>
  <si>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</si>
  <si>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</si>
  <si>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</si>
  <si>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</si>
  <si>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</si>
  <si>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</si>
  <si>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</si>
  <si>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</si>
  <si>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</si>
  <si>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</si>
  <si>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</si>
  <si>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</si>
  <si>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</si>
  <si>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</si>
  <si>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</si>
  <si>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</si>
  <si>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</si>
  <si>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</si>
  <si>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</si>
  <si>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</si>
  <si>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</si>
  <si>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</si>
  <si>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</si>
  <si>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</si>
  <si>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</si>
  <si>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</si>
  <si>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</si>
  <si>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</si>
  <si>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</si>
  <si>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</si>
  <si>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</si>
  <si>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</si>
  <si>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</si>
  <si>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</si>
  <si>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</si>
  <si>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</si>
  <si>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</si>
  <si>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</si>
  <si>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</si>
  <si>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</si>
  <si>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</si>
  <si>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</si>
  <si>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</si>
  <si>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</si>
  <si>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</si>
  <si>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</si>
  <si>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</si>
  <si>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</si>
  <si>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</si>
  <si>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</si>
  <si>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</si>
  <si>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</si>
  <si>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</si>
  <si>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</si>
  <si>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</si>
  <si>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</si>
  <si>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</si>
  <si>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</si>
  <si>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</si>
  <si>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</si>
  <si>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</si>
  <si>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</si>
  <si>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</si>
  <si>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</si>
  <si>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</si>
  <si>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</si>
  <si>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</si>
  <si>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</si>
  <si>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</si>
  <si>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</si>
  <si>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</si>
  <si>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</si>
  <si>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</si>
  <si>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</si>
  <si>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</si>
  <si>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</si>
  <si>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</si>
  <si>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</si>
  <si>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</si>
  <si>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</si>
  <si>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</si>
  <si>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</si>
  <si>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</si>
  <si>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</si>
  <si>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</si>
  <si>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</si>
  <si>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</si>
  <si>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</si>
  <si>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</si>
  <si>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</si>
  <si>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</si>
  <si>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</si>
  <si>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</si>
  <si>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</si>
  <si>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</si>
  <si>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</si>
  <si>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</si>
  <si>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</si>
  <si>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</si>
  <si>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</si>
  <si>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</si>
  <si>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</si>
  <si>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</si>
  <si>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</si>
  <si>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</si>
  <si>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</si>
  <si>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</si>
  <si>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</si>
  <si>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</si>
  <si>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</si>
  <si>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</si>
  <si>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</si>
  <si>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</si>
  <si>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</si>
  <si>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</si>
  <si>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</si>
  <si>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</si>
  <si>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</si>
  <si>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</si>
  <si>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</si>
  <si>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</si>
  <si>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</si>
  <si>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</si>
  <si>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</si>
  <si>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</si>
  <si>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</si>
  <si>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</si>
  <si>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</si>
  <si>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</si>
  <si>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</si>
  <si>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</si>
  <si>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</si>
  <si>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</si>
  <si>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</si>
  <si>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</si>
  <si>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</si>
  <si>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</si>
  <si>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</si>
  <si>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</si>
  <si>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</si>
  <si>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</si>
  <si>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</si>
  <si>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</si>
  <si>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</si>
  <si>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</si>
  <si>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</si>
  <si>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</si>
  <si>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</si>
  <si>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</si>
  <si>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</si>
  <si>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</si>
  <si>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</si>
  <si>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</si>
  <si>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</si>
  <si>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</si>
  <si>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</si>
  <si>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</si>
  <si>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</si>
  <si>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</si>
  <si>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</si>
  <si>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</si>
  <si>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</si>
  <si>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</si>
  <si>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</si>
  <si>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</si>
  <si>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</si>
  <si>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</si>
  <si>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</si>
  <si>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</si>
  <si>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</si>
  <si>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</si>
  <si>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</si>
  <si>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</si>
  <si>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</si>
  <si>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</si>
  <si>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</si>
  <si>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</si>
  <si>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</si>
  <si>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</si>
  <si>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</si>
  <si>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</si>
  <si>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</si>
  <si>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</si>
  <si>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</si>
  <si>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</si>
  <si>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</si>
  <si>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</si>
  <si>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</si>
  <si>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</si>
  <si>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</si>
  <si>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</si>
  <si>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</si>
  <si>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</si>
  <si>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</si>
  <si>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</si>
  <si>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</si>
  <si>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</si>
  <si>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</si>
  <si>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</si>
  <si>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</si>
  <si>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</si>
  <si>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</si>
  <si>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</si>
  <si>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</si>
  <si>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</si>
  <si>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</si>
  <si>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</si>
  <si>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</si>
  <si>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</si>
  <si>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</si>
  <si>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</si>
  <si>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</si>
  <si>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</si>
  <si>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</si>
  <si>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</si>
  <si>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</si>
  <si>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</si>
  <si>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</si>
  <si>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</si>
  <si>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</si>
  <si>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</si>
  <si>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</si>
  <si>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</si>
  <si>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</si>
  <si>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</si>
  <si>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</si>
  <si>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</si>
  <si>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</si>
  <si>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</si>
  <si>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</si>
  <si>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</si>
  <si>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</si>
  <si>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</si>
  <si>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</si>
  <si>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</si>
  <si>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</si>
  <si>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</si>
  <si>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</si>
  <si>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</si>
  <si>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</si>
  <si>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</si>
  <si>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</si>
  <si>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</si>
  <si>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</si>
  <si>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</si>
  <si>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</si>
  <si>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</si>
  <si>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</si>
  <si>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</si>
  <si>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</si>
  <si>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</si>
  <si>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</si>
  <si>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</si>
  <si>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</si>
  <si>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</si>
  <si>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</si>
  <si>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</si>
  <si>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</si>
  <si>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</si>
  <si>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</si>
  <si>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</si>
  <si>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</si>
  <si>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</si>
  <si>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</si>
  <si>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</si>
  <si>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</si>
  <si>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</si>
  <si>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</si>
  <si>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</si>
  <si>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</si>
  <si>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</si>
  <si>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</si>
  <si>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</si>
  <si>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</si>
  <si>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</si>
  <si>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</si>
  <si>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</si>
  <si>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</si>
  <si>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</si>
  <si>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</si>
  <si>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</si>
  <si>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</si>
  <si>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</si>
  <si>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</si>
  <si>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</si>
  <si>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</si>
  <si>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</si>
  <si>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</si>
  <si>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</si>
  <si>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</si>
  <si>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</si>
  <si>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</si>
  <si>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</si>
  <si>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</si>
  <si>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</si>
  <si>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</si>
  <si>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</si>
  <si>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</si>
  <si>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</si>
  <si>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</si>
  <si>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</si>
  <si>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</si>
  <si>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</si>
  <si>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</si>
  <si>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</si>
  <si>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</si>
  <si>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</si>
  <si>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</si>
  <si>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</si>
  <si>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</si>
  <si>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</si>
  <si>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</si>
  <si>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</si>
  <si>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</si>
  <si>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</si>
  <si>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</si>
  <si>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</si>
  <si>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</si>
  <si>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</si>
  <si>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</si>
  <si>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</si>
  <si>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</si>
  <si>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</si>
  <si>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</si>
  <si>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</si>
  <si>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</si>
  <si>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</si>
  <si>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</si>
  <si>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</si>
  <si>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</si>
  <si>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</si>
  <si>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</si>
  <si>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</si>
  <si>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</si>
  <si>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</si>
  <si>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</si>
  <si>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</si>
  <si>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</si>
  <si>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</si>
  <si>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</si>
  <si>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</si>
  <si>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</si>
  <si>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</si>
  <si>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</si>
  <si>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</si>
  <si>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</si>
  <si>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</si>
  <si>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</si>
  <si>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</si>
  <si>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</si>
  <si>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</si>
  <si>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</si>
  <si>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</si>
  <si>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</si>
  <si>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</si>
  <si>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</si>
  <si>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</si>
  <si>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</si>
  <si>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</si>
  <si>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</si>
  <si>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</si>
  <si>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</si>
  <si>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</si>
  <si>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</si>
  <si>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</si>
  <si>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</si>
  <si>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</si>
  <si>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</si>
  <si>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</si>
  <si>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</si>
  <si>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</si>
  <si>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</si>
  <si>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</si>
  <si>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</si>
  <si>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</si>
  <si>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</si>
  <si>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</si>
  <si>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</si>
  <si>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</si>
  <si>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</si>
  <si>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</si>
  <si>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</si>
  <si>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</si>
  <si>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</si>
  <si>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</si>
  <si>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</si>
  <si>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</si>
  <si>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</si>
  <si>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</si>
  <si>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</si>
  <si>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</si>
  <si>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</si>
  <si>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</si>
  <si>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</si>
  <si>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</si>
  <si>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</si>
  <si>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</si>
  <si>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</si>
  <si>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</si>
  <si>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</si>
  <si>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</si>
  <si>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</si>
  <si>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</si>
  <si>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</si>
  <si>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</si>
  <si>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</si>
  <si>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</si>
  <si>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</si>
  <si>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</si>
  <si>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</si>
  <si>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</si>
  <si>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</si>
  <si>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</si>
  <si>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</si>
  <si>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</si>
  <si>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</si>
  <si>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</si>
  <si>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</si>
  <si>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</si>
  <si>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</si>
  <si>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</si>
  <si>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</si>
  <si>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</si>
  <si>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</si>
  <si>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</si>
  <si>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</si>
  <si>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</si>
  <si>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</si>
  <si>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</si>
  <si>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</si>
  <si>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</si>
  <si>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</si>
  <si>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</si>
  <si>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</si>
  <si>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</si>
  <si>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</si>
  <si>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</si>
  <si>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</si>
  <si>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</si>
  <si>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</si>
  <si>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</si>
  <si>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</si>
  <si>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</si>
  <si>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</si>
  <si>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</si>
  <si>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</si>
  <si>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</si>
  <si>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</si>
  <si>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</si>
  <si>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</si>
  <si>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</si>
  <si>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</si>
  <si>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</si>
  <si>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</si>
  <si>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</si>
  <si>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</si>
  <si>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</si>
  <si>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</si>
  <si>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</si>
  <si>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</si>
  <si>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</si>
  <si>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</si>
  <si>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</si>
  <si>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</si>
  <si>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</si>
  <si>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</si>
  <si>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</si>
  <si>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</si>
  <si>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</si>
  <si>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</si>
  <si>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</si>
  <si>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</si>
  <si>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</si>
  <si>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</si>
  <si>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</si>
  <si>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</si>
  <si>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</si>
  <si>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</si>
  <si>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</si>
  <si>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</si>
  <si>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</si>
  <si>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</si>
  <si>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</si>
  <si>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</si>
  <si>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</si>
  <si>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</si>
  <si>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</si>
  <si>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</si>
  <si>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</si>
  <si>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</si>
  <si>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</si>
  <si>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</si>
  <si>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</si>
  <si>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</si>
  <si>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</si>
  <si>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</si>
  <si>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</si>
  <si>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</si>
  <si>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</si>
  <si>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</si>
  <si>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</si>
  <si>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</si>
  <si>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</si>
  <si>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</si>
  <si>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</si>
  <si>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</si>
  <si>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</si>
  <si>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</si>
  <si>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</si>
  <si>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</si>
  <si>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</si>
  <si>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</si>
  <si>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</si>
  <si>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</si>
  <si>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</si>
  <si>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</si>
  <si>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</si>
  <si>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</si>
  <si>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</si>
  <si>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</si>
  <si>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</si>
  <si>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</si>
  <si>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</si>
  <si>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</si>
  <si>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</si>
  <si>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</si>
  <si>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</si>
  <si>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</si>
  <si>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</si>
  <si>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</si>
  <si>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</si>
  <si>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</si>
  <si>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</si>
  <si>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</si>
  <si>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</si>
  <si>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</si>
  <si>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</si>
  <si>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</si>
  <si>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</si>
  <si>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</si>
  <si>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</si>
  <si>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</si>
  <si>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</si>
  <si>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</si>
  <si>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</si>
  <si>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</si>
  <si>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</si>
  <si>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</si>
  <si>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</si>
  <si>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</si>
  <si>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</si>
  <si>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</si>
  <si>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</si>
  <si>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</si>
  <si>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</si>
  <si>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</si>
  <si>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</si>
  <si>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</si>
  <si>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</si>
  <si>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</si>
  <si>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</si>
  <si>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</si>
  <si>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</si>
  <si>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</si>
  <si>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</si>
  <si>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</si>
  <si>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</si>
  <si>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</si>
  <si>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</si>
  <si>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</si>
  <si>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</si>
  <si>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</si>
  <si>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</si>
  <si>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</si>
  <si>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</si>
  <si>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</si>
  <si>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</si>
  <si>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</si>
  <si>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</si>
  <si>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</si>
  <si>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</si>
  <si>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</si>
  <si>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</si>
  <si>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</si>
  <si>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</si>
  <si>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</si>
  <si>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</si>
  <si>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</si>
  <si>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</si>
  <si>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</si>
  <si>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</si>
  <si>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</si>
  <si>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</si>
  <si>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</si>
  <si>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</si>
  <si>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</si>
  <si>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</si>
  <si>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</si>
  <si>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</si>
  <si>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</si>
  <si>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</si>
  <si>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</si>
  <si>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</si>
  <si>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</si>
  <si>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</si>
  <si>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</si>
  <si>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</si>
  <si>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</si>
  <si>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</si>
  <si>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</si>
  <si>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</si>
  <si>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</si>
  <si>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</si>
  <si>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</si>
  <si>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</si>
  <si>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</si>
  <si>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</si>
  <si>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</si>
  <si>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</si>
  <si>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</si>
  <si>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</si>
  <si>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</si>
  <si>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</si>
  <si>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</si>
  <si>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</si>
  <si>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</si>
  <si>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</si>
  <si>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</si>
  <si>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</si>
  <si>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</si>
  <si>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</si>
  <si>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</si>
  <si>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</si>
  <si>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</si>
  <si>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</si>
  <si>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</si>
  <si>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</si>
  <si>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</si>
  <si>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</si>
  <si>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</si>
  <si>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</si>
  <si>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</si>
  <si>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</si>
  <si>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</si>
  <si>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</si>
  <si>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</si>
  <si>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</si>
  <si>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</si>
  <si>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</si>
  <si>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</si>
  <si>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</si>
  <si>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</si>
  <si>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</si>
  <si>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</si>
  <si>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</si>
  <si>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</si>
  <si>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</si>
  <si>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</si>
  <si>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</si>
  <si>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</si>
  <si>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</si>
  <si>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</si>
  <si>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</si>
  <si>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</si>
  <si>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</si>
  <si>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</si>
  <si>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</si>
  <si>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</si>
  <si>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</si>
  <si>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</si>
  <si>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</si>
  <si>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</si>
  <si>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</si>
  <si>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</si>
  <si>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</si>
  <si>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</si>
  <si>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</si>
  <si>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</si>
  <si>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</si>
  <si>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</si>
  <si>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</si>
  <si>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</si>
  <si>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</si>
  <si>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</si>
  <si>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</si>
  <si>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</si>
  <si>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</si>
  <si>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</si>
  <si>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</si>
  <si>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</si>
  <si>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</si>
  <si>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</si>
  <si>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</si>
  <si>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</si>
  <si>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</si>
  <si>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</si>
  <si>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</si>
  <si>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</si>
  <si>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</si>
  <si>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</si>
  <si>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</si>
  <si>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</si>
  <si>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</si>
  <si>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</si>
  <si>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</si>
  <si>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</si>
  <si>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</si>
  <si>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</si>
  <si>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</si>
  <si>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</si>
  <si>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</si>
  <si>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</si>
  <si>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</si>
  <si>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</si>
  <si>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</si>
  <si>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</si>
  <si>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</si>
  <si>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</si>
  <si>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</si>
  <si>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</si>
  <si>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</si>
  <si>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</si>
  <si>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</si>
  <si>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</si>
  <si>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</si>
  <si>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</si>
  <si>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</si>
  <si>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</si>
  <si>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</si>
  <si>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</si>
  <si>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</si>
  <si>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</si>
  <si>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</si>
  <si>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</si>
  <si>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</si>
  <si>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</si>
  <si>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</si>
  <si>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</si>
  <si>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</si>
  <si>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</si>
  <si>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</si>
  <si>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</si>
  <si>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</si>
  <si>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</si>
  <si>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</si>
  <si>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</si>
  <si>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</si>
  <si>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</si>
  <si>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</si>
  <si>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</si>
  <si>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</si>
  <si>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</si>
  <si>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</si>
  <si>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</si>
  <si>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</si>
  <si>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</si>
  <si>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</si>
  <si>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</si>
  <si>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</si>
  <si>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</si>
  <si>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</si>
  <si>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</si>
  <si>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</si>
  <si>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</si>
  <si>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</si>
  <si>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</si>
  <si>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</si>
  <si>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</si>
  <si>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</si>
  <si>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</si>
  <si>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</si>
  <si>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</si>
  <si>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</si>
  <si>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</si>
  <si>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</si>
  <si>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</si>
  <si>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</si>
  <si>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</si>
  <si>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</si>
  <si>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</si>
  <si>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</si>
  <si>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</si>
  <si>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</si>
  <si>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</si>
  <si>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</si>
  <si>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</si>
  <si>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</si>
  <si>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</si>
  <si>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</si>
  <si>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</si>
  <si>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</si>
  <si>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</si>
  <si>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</si>
  <si>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</si>
  <si>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</si>
  <si>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</si>
  <si>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</si>
  <si>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</si>
  <si>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</si>
  <si>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</si>
  <si>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</si>
  <si>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</si>
  <si>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</si>
  <si>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</si>
  <si>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</si>
  <si>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</si>
  <si>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</si>
  <si>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</si>
  <si>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</si>
  <si>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</si>
  <si>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</si>
  <si>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</si>
  <si>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</si>
  <si>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</si>
  <si>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</si>
  <si>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</si>
  <si>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</si>
  <si>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</si>
  <si>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</si>
  <si>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</si>
  <si>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</si>
  <si>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</si>
  <si>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</si>
  <si>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</si>
  <si>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</si>
  <si>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</si>
  <si>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</si>
  <si>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</si>
  <si>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</si>
  <si>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</si>
  <si>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</si>
  <si>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</si>
  <si>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</si>
  <si>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</si>
  <si>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</si>
  <si>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</si>
  <si>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</si>
  <si>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</si>
  <si>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</si>
  <si>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</si>
  <si>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</si>
  <si>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</si>
  <si>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</si>
  <si>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</si>
  <si>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</si>
  <si>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</si>
  <si>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</si>
  <si>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</si>
  <si>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</si>
  <si>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</si>
  <si>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</si>
  <si>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</si>
  <si>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</si>
  <si>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</si>
  <si>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</si>
  <si>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</si>
  <si>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</si>
  <si>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</si>
  <si>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</si>
  <si>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</si>
  <si>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</si>
  <si>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</si>
  <si>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</si>
  <si>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</si>
  <si>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</si>
  <si>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</si>
  <si>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</si>
  <si>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</si>
  <si>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</si>
  <si>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</si>
  <si>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</si>
  <si>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</si>
  <si>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</si>
  <si>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</si>
  <si>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</si>
  <si>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</si>
  <si>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</si>
  <si>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</si>
  <si>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</si>
  <si>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</si>
  <si>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</si>
  <si>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</si>
  <si>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</si>
  <si>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</si>
  <si>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</si>
  <si>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</si>
  <si>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</si>
  <si>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</si>
  <si>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</si>
  <si>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</si>
  <si>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</si>
  <si>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</si>
  <si>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</si>
  <si>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</si>
  <si>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</si>
  <si>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</si>
  <si>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</si>
  <si>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</si>
  <si>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</si>
  <si>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</si>
  <si>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</si>
  <si>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</si>
  <si>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</si>
  <si>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</si>
  <si>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</si>
  <si>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</si>
  <si>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</si>
  <si>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</si>
  <si>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</si>
  <si>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</si>
  <si>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</si>
  <si>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</si>
  <si>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</si>
  <si>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</si>
  <si>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</si>
  <si>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</si>
  <si>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</si>
  <si>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</si>
  <si>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</si>
  <si>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</si>
  <si>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</si>
  <si>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</si>
  <si>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</si>
  <si>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</si>
  <si>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</si>
  <si>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</si>
  <si>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</si>
  <si>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</si>
  <si>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</si>
  <si>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</si>
  <si>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</si>
  <si>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</si>
  <si>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</si>
  <si>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</si>
  <si>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</si>
  <si>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</si>
  <si>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</si>
  <si>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</si>
  <si>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</si>
  <si>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</si>
  <si>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</si>
  <si>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</si>
  <si>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</si>
  <si>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</si>
  <si>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</si>
  <si>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</si>
  <si>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</si>
  <si>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</si>
  <si>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</si>
  <si>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</si>
  <si>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</si>
  <si>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</si>
  <si>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</si>
  <si>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</si>
  <si>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</si>
  <si>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</si>
  <si>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</si>
  <si>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</si>
  <si>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</si>
  <si>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</si>
  <si>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</si>
  <si>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</si>
  <si>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</si>
  <si>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</si>
  <si>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</si>
  <si>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</si>
  <si>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</si>
  <si>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</si>
  <si>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</si>
  <si>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</si>
  <si>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</si>
  <si>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</si>
  <si>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</si>
  <si>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</si>
  <si>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</si>
  <si>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</si>
  <si>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</si>
  <si>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</si>
  <si>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</si>
  <si>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</si>
  <si>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</si>
  <si>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</si>
  <si>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</si>
  <si>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</si>
  <si>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</si>
  <si>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</si>
  <si>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</si>
  <si>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</si>
  <si>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</si>
  <si>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</si>
  <si>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</si>
  <si>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</si>
  <si>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</si>
  <si>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</si>
  <si>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</si>
  <si>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</si>
  <si>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</si>
  <si>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</si>
  <si>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</si>
  <si>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</si>
  <si>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</si>
  <si>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</si>
  <si>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</si>
  <si>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</si>
  <si>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</si>
  <si>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</si>
  <si>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</si>
  <si>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</si>
  <si>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</si>
  <si>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</si>
  <si>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</si>
  <si>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</si>
  <si>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</si>
  <si>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</si>
  <si>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</si>
  <si>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</si>
  <si>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</si>
  <si>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</si>
  <si>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</si>
  <si>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</si>
  <si>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</si>
  <si>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</si>
  <si>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</si>
  <si>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</si>
  <si>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</si>
  <si>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</si>
  <si>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</si>
  <si>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</si>
  <si>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</si>
  <si>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</si>
  <si>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</si>
  <si>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</si>
  <si>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</si>
  <si>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</si>
  <si>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</si>
  <si>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</si>
  <si>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</si>
  <si>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</si>
  <si>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</si>
  <si>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</si>
  <si>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</si>
  <si>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</si>
  <si>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</si>
  <si>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</si>
  <si>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</si>
  <si>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</si>
  <si>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</si>
  <si>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</si>
  <si>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</si>
  <si>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</si>
  <si>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</si>
  <si>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</si>
  <si>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</si>
  <si>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</si>
  <si>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</si>
  <si>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</si>
  <si>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</si>
  <si>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</si>
  <si>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</si>
  <si>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</si>
  <si>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</si>
  <si>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</si>
  <si>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</si>
  <si>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</si>
  <si>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</si>
  <si>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</si>
  <si>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</si>
  <si>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</si>
  <si>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</si>
  <si>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</si>
  <si>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</si>
  <si>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</si>
  <si>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</si>
  <si>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</si>
  <si>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</si>
  <si>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</si>
  <si>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</si>
  <si>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</si>
  <si>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</si>
  <si>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</si>
  <si>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</si>
  <si>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</si>
  <si>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</si>
  <si>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</si>
  <si>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</si>
  <si>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</si>
  <si>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</si>
  <si>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</si>
  <si>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</si>
  <si>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</si>
  <si>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</si>
  <si>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</si>
  <si>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</si>
  <si>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</si>
  <si>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</si>
  <si>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</si>
  <si>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</si>
  <si>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</si>
  <si>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</si>
  <si>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</si>
  <si>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</si>
  <si>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</si>
  <si>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</si>
  <si>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</si>
  <si>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</si>
  <si>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</si>
  <si>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</si>
  <si>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</si>
  <si>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</si>
  <si>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</si>
  <si>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</si>
  <si>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</si>
  <si>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</si>
  <si>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</si>
  <si>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</si>
  <si>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</si>
  <si>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</si>
  <si>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</si>
  <si>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</si>
  <si>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</si>
  <si>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</si>
  <si>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</si>
  <si>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</si>
  <si>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</si>
  <si>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</si>
  <si>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</si>
  <si>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</si>
  <si>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</si>
  <si>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</si>
  <si>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</si>
  <si>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</si>
  <si>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</si>
  <si>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</si>
  <si>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</si>
  <si>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</si>
  <si>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</si>
  <si>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</si>
  <si>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</si>
  <si>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</si>
  <si>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</si>
  <si>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</si>
  <si>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</si>
  <si>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</si>
  <si>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</si>
  <si>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</si>
  <si>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</si>
  <si>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</si>
  <si>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</si>
  <si>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</si>
  <si>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</si>
  <si>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</si>
  <si>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</si>
  <si>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</si>
  <si>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</si>
  <si>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</si>
  <si>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</si>
  <si>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</si>
  <si>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</si>
  <si>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</si>
  <si>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</si>
  <si>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</si>
  <si>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</si>
  <si>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</si>
  <si>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</si>
  <si>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</si>
  <si>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</si>
  <si>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</si>
  <si>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</si>
  <si>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</si>
  <si>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</si>
  <si>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</si>
  <si>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</si>
  <si>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</si>
  <si>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</si>
  <si>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</si>
  <si>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</si>
  <si>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</si>
  <si>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</si>
  <si>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</si>
  <si>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</si>
  <si>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</si>
  <si>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</si>
  <si>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</si>
  <si>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</si>
  <si>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</si>
  <si>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</si>
  <si>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</si>
  <si>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</si>
  <si>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</si>
  <si>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</si>
  <si>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</si>
  <si>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</si>
  <si>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</si>
  <si>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</si>
  <si>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</si>
  <si>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</si>
  <si>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</si>
  <si>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</si>
  <si>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</si>
  <si>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</si>
  <si>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</si>
  <si>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</si>
  <si>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</si>
  <si>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</si>
  <si>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</si>
  <si>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</si>
  <si>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</si>
  <si>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</si>
  <si>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</si>
  <si>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</si>
  <si>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</si>
  <si>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</si>
  <si>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</si>
  <si>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</si>
  <si>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</si>
  <si>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</si>
  <si>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</si>
  <si>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</si>
  <si>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</si>
  <si>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</si>
  <si>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</si>
  <si>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</si>
  <si>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</si>
  <si>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</si>
  <si>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</si>
  <si>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</si>
  <si>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</si>
  <si>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</si>
  <si>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</si>
  <si>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</si>
  <si>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</si>
  <si>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</si>
  <si>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</si>
  <si>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</si>
  <si>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</si>
  <si>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</si>
  <si>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</si>
  <si>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</si>
  <si>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</si>
  <si>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</si>
  <si>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</si>
  <si>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</si>
  <si>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</si>
  <si>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</si>
  <si>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</si>
  <si>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</si>
  <si>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</si>
  <si>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</si>
  <si>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</si>
  <si>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</si>
  <si>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</si>
  <si>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</si>
  <si>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</si>
  <si>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</si>
  <si>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</si>
  <si>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</si>
  <si>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</si>
  <si>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</si>
  <si>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</si>
  <si>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</si>
  <si>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</si>
  <si>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</si>
  <si>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</si>
  <si>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</si>
  <si>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</si>
  <si>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</si>
  <si>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</si>
  <si>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</si>
  <si>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</si>
  <si>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</si>
  <si>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</si>
  <si>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</si>
  <si>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</si>
  <si>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</si>
  <si>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</si>
  <si>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</si>
  <si>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</si>
  <si>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</si>
  <si>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</si>
  <si>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</si>
  <si>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</si>
  <si>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</si>
  <si>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</si>
  <si>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</si>
  <si>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</si>
  <si>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</si>
  <si>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</si>
  <si>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</si>
  <si>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</si>
  <si>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</si>
  <si>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</si>
  <si>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</si>
  <si>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</si>
  <si>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</si>
  <si>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</si>
  <si>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</si>
  <si>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</si>
  <si>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</si>
  <si>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</si>
  <si>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</si>
  <si>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</si>
  <si>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</si>
  <si>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</si>
  <si>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</si>
  <si>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</si>
  <si>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</si>
  <si>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</si>
  <si>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</si>
  <si>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</si>
  <si>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</si>
  <si>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</si>
  <si>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</si>
  <si>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</si>
  <si>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</si>
  <si>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</si>
  <si>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</si>
  <si>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</si>
  <si>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</si>
  <si>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</si>
  <si>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</si>
  <si>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</si>
  <si>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</si>
  <si>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</si>
  <si>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</si>
  <si>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</si>
  <si>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</si>
  <si>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</si>
  <si>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</si>
  <si>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</si>
  <si>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</si>
  <si>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</si>
  <si>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</si>
  <si>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</si>
  <si>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</si>
  <si>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</si>
  <si>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</si>
  <si>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</si>
  <si>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</si>
  <si>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</si>
  <si>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</si>
  <si>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</si>
  <si>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</si>
  <si>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</si>
  <si>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</si>
  <si>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</si>
  <si>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</si>
  <si>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</si>
  <si>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</si>
  <si>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</si>
  <si>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</si>
  <si>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</si>
  <si>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</si>
  <si>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</si>
  <si>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</si>
  <si>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</si>
  <si>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</si>
  <si>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</si>
  <si>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</si>
  <si>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</si>
  <si>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</si>
  <si>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</si>
  <si>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</si>
  <si>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</si>
  <si>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</si>
  <si>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</si>
  <si>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</si>
  <si>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</si>
  <si>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</si>
  <si>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</si>
  <si>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</si>
  <si>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</si>
  <si>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</si>
  <si>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</si>
  <si>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</si>
  <si>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</si>
  <si>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</si>
  <si>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</si>
  <si>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</si>
  <si>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</si>
  <si>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</si>
  <si>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</si>
  <si>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</si>
  <si>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</si>
  <si>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</si>
  <si>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</si>
  <si>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</si>
  <si>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</si>
  <si>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</si>
  <si>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</si>
  <si>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</si>
  <si>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</si>
  <si>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</si>
  <si>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</si>
  <si>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</si>
  <si>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</si>
  <si>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</si>
  <si>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</si>
  <si>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</si>
  <si>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</si>
  <si>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</si>
  <si>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</si>
  <si>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</si>
  <si>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</si>
  <si>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</si>
  <si>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</si>
  <si>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</si>
  <si>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</si>
  <si>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</si>
  <si>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</si>
  <si>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</si>
  <si>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</si>
  <si>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</si>
  <si>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</si>
  <si>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</si>
  <si>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</si>
  <si>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</si>
  <si>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</si>
  <si>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</si>
  <si>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</si>
  <si>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</si>
  <si>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</si>
  <si>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</si>
  <si>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</si>
  <si>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</si>
  <si>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</si>
  <si>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</si>
  <si>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</si>
  <si>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</si>
  <si>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</si>
  <si>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</si>
  <si>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</si>
  <si>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</si>
  <si>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</si>
  <si>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</si>
  <si>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</si>
  <si>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</si>
  <si>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</si>
  <si>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</si>
  <si>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</si>
  <si>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</si>
  <si>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</si>
  <si>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</si>
  <si>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</si>
  <si>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</si>
  <si>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</si>
  <si>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</si>
  <si>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</si>
  <si>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</si>
  <si>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</si>
  <si>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</si>
  <si>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</si>
  <si>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</si>
  <si>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</si>
  <si>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</si>
  <si>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</si>
  <si>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</si>
  <si>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</si>
  <si>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</si>
  <si>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</si>
  <si>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</si>
  <si>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</si>
  <si>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</si>
  <si>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</si>
  <si>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</si>
  <si>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</si>
  <si>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</si>
  <si>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</si>
  <si>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</si>
  <si>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</si>
  <si>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</si>
  <si>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</si>
  <si>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</si>
  <si>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</si>
  <si>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</si>
  <si>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</si>
  <si>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</si>
  <si>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</si>
  <si>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</si>
  <si>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</si>
  <si>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</si>
  <si>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</si>
  <si>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</si>
  <si>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</si>
  <si>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</si>
  <si>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</si>
  <si>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</si>
  <si>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</si>
  <si>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</si>
  <si>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</si>
  <si>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</si>
  <si>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</si>
  <si>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</si>
  <si>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</si>
  <si>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</si>
  <si>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</si>
  <si>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</si>
  <si>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</si>
  <si>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</si>
  <si>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</si>
  <si>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</si>
  <si>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</si>
  <si>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</si>
  <si>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</si>
  <si>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</si>
  <si>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</si>
  <si>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</si>
  <si>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</si>
  <si>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</si>
  <si>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</si>
  <si>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</si>
  <si>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</si>
  <si>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</si>
  <si>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</si>
  <si>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</si>
  <si>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</si>
  <si>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</si>
  <si>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</si>
  <si>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</si>
  <si>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</si>
  <si>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</si>
  <si>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</si>
  <si>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</si>
  <si>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</si>
  <si>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</si>
  <si>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</si>
  <si>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</si>
  <si>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</si>
  <si>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</si>
  <si>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</si>
  <si>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</si>
  <si>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</si>
  <si>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</si>
  <si>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</si>
  <si>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</si>
  <si>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</si>
  <si>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</si>
  <si>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</si>
  <si>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</si>
  <si>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</si>
  <si>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</si>
  <si>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</si>
  <si>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</si>
  <si>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</si>
  <si>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</si>
  <si>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</si>
  <si>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</si>
  <si>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</si>
  <si>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</si>
  <si>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</si>
  <si>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</si>
  <si>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</si>
  <si>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</si>
  <si>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</si>
  <si>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</si>
  <si>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</si>
  <si>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</si>
  <si>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</si>
  <si>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</si>
  <si>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</si>
  <si>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</si>
  <si>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</si>
  <si>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</si>
  <si>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</si>
  <si>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</si>
  <si>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</si>
  <si>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</si>
  <si>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</si>
  <si>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</si>
  <si>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</si>
  <si>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</si>
  <si>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</si>
  <si>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</si>
  <si>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</si>
  <si>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</si>
  <si>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</si>
  <si>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</si>
  <si>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</si>
  <si>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</si>
  <si>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</si>
  <si>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</si>
  <si>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</si>
  <si>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</si>
  <si>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</si>
  <si>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</si>
  <si>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</si>
  <si>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</si>
  <si>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</si>
  <si>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</si>
  <si>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</si>
  <si>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</si>
  <si>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</si>
  <si>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</si>
  <si>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</si>
  <si>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</si>
  <si>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</si>
  <si>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</si>
  <si>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</si>
  <si>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</si>
  <si>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</si>
  <si>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</si>
  <si>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</si>
  <si>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</si>
  <si>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</si>
  <si>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</si>
  <si>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</si>
  <si>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</si>
  <si>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</si>
  <si>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</si>
  <si>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</si>
  <si>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</si>
  <si>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</si>
  <si>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</si>
  <si>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</si>
  <si>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</si>
  <si>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</si>
  <si>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</si>
  <si>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</si>
  <si>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</si>
  <si>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</si>
  <si>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</si>
  <si>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</si>
  <si>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</si>
  <si>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</si>
  <si>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</si>
  <si>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</si>
  <si>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</si>
  <si>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</si>
  <si>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</si>
  <si>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</si>
  <si>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</si>
  <si>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</si>
  <si>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</si>
  <si>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</si>
  <si>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</si>
  <si>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</si>
  <si>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</si>
  <si>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</si>
  <si>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</si>
  <si>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</si>
  <si>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</si>
  <si>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</si>
  <si>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</si>
  <si>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</si>
  <si>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</si>
  <si>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</si>
  <si>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</si>
  <si>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</si>
  <si>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</si>
  <si>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</si>
  <si>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</si>
  <si>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</si>
  <si>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</si>
  <si>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</si>
  <si>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</si>
  <si>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</si>
  <si>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</si>
  <si>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</si>
  <si>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</si>
  <si>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</si>
  <si>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</si>
  <si>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</si>
  <si>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</si>
  <si>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</si>
  <si>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</si>
  <si>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</si>
  <si>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</si>
  <si>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</si>
  <si>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</si>
  <si>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</si>
  <si>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</si>
  <si>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</si>
  <si>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</si>
  <si>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</si>
  <si>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</si>
  <si>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</si>
  <si>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</si>
  <si>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</si>
  <si>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</si>
  <si>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</si>
  <si>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</si>
  <si>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</si>
  <si>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</si>
  <si>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</si>
  <si>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</si>
  <si>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</si>
  <si>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</si>
  <si>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</si>
  <si>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</si>
  <si>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</si>
  <si>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</si>
  <si>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</si>
  <si>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</si>
  <si>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</si>
  <si>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</si>
  <si>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</si>
  <si>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</si>
  <si>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</si>
  <si>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</si>
  <si>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</si>
  <si>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</si>
  <si>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</si>
  <si>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</si>
  <si>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</si>
  <si>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</si>
  <si>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</si>
  <si>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</si>
  <si>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</si>
  <si>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</si>
  <si>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</si>
  <si>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</si>
  <si>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</si>
  <si>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</si>
  <si>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</si>
  <si>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</si>
  <si>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</si>
  <si>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</si>
  <si>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</si>
  <si>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</si>
  <si>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</si>
  <si>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</si>
  <si>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</si>
  <si>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</si>
  <si>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</si>
  <si>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</si>
  <si>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</si>
  <si>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</si>
  <si>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</si>
  <si>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</si>
  <si>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</si>
  <si>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</si>
  <si>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</si>
  <si>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</si>
  <si>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</si>
  <si>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</si>
  <si>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</si>
  <si>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</si>
  <si>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</si>
  <si>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</si>
  <si>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</si>
  <si>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</si>
  <si>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</si>
  <si>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</si>
  <si>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</si>
  <si>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</si>
  <si>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</si>
  <si>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</si>
  <si>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</si>
  <si>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</si>
  <si>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</si>
  <si>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</si>
  <si>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</si>
  <si>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</si>
  <si>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</si>
  <si>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</si>
  <si>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</si>
  <si>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</si>
  <si>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</si>
  <si>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</si>
  <si>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</si>
  <si>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</si>
  <si>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</si>
  <si>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</si>
  <si>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</si>
  <si>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</si>
  <si>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</si>
  <si>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</si>
  <si>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</si>
  <si>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</si>
  <si>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</si>
  <si>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</si>
  <si>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</si>
  <si>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</si>
  <si>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</si>
  <si>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</si>
  <si>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</si>
  <si>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</si>
  <si>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</si>
  <si>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</si>
  <si>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</si>
  <si>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</si>
  <si>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</si>
  <si>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</si>
  <si>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</si>
  <si>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</si>
  <si>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</si>
  <si>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</si>
  <si>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</si>
  <si>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</si>
  <si>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</si>
  <si>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</si>
  <si>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</si>
  <si>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</si>
  <si>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</si>
  <si>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</si>
  <si>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</si>
  <si>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</si>
  <si>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</si>
  <si>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</si>
  <si>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</si>
  <si>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</si>
  <si>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</si>
  <si>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</si>
  <si>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</si>
  <si>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</si>
  <si>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</si>
  <si>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</si>
  <si>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</si>
  <si>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</si>
  <si>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</si>
  <si>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</si>
  <si>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</si>
  <si>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</si>
  <si>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</si>
  <si>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</si>
  <si>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</si>
  <si>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</si>
  <si>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</si>
  <si>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</si>
  <si>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</si>
  <si>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</si>
  <si>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</si>
  <si>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</si>
  <si>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</si>
  <si>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</si>
  <si>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</si>
  <si>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</si>
  <si>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</si>
  <si>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</si>
  <si>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</si>
  <si>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</si>
  <si>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</si>
  <si>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</si>
  <si>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</si>
  <si>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</si>
  <si>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</si>
  <si>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</si>
  <si>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</si>
  <si>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</si>
  <si>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</si>
  <si>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</si>
  <si>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</si>
  <si>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</si>
  <si>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</si>
  <si>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</si>
  <si>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</si>
  <si>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</si>
  <si>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</si>
  <si>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</si>
  <si>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</si>
  <si>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</si>
  <si>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</si>
  <si>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</si>
  <si>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</si>
  <si>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</si>
  <si>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</si>
  <si>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</si>
  <si>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</si>
  <si>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</si>
  <si>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</si>
  <si>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</si>
  <si>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</si>
  <si>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</si>
  <si>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</si>
  <si>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</si>
  <si>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</si>
  <si>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</si>
  <si>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</si>
  <si>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</si>
  <si>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</si>
  <si>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</si>
  <si>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</si>
  <si>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</si>
  <si>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</si>
  <si>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</si>
  <si>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</si>
  <si>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</si>
  <si>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</si>
  <si>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</si>
  <si>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</si>
  <si>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</si>
  <si>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</si>
  <si>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</si>
  <si>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</si>
  <si>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</si>
  <si>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</si>
  <si>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</si>
  <si>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</si>
  <si>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</si>
  <si>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</si>
  <si>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</si>
  <si>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</si>
  <si>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</si>
  <si>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</si>
  <si>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</si>
  <si>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</si>
  <si>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</si>
  <si>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</si>
  <si>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</si>
  <si>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</si>
  <si>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</si>
  <si>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</si>
  <si>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</si>
  <si>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</si>
  <si>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</si>
  <si>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</si>
  <si>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</si>
  <si>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</si>
  <si>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</si>
  <si>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</si>
  <si>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</si>
  <si>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</si>
  <si>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</si>
  <si>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</si>
  <si>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</si>
  <si>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</si>
  <si>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</si>
  <si>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</si>
  <si>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</si>
  <si>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</si>
  <si>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</si>
  <si>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</si>
  <si>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</si>
  <si>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</si>
  <si>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</si>
  <si>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</si>
  <si>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</si>
  <si>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</si>
  <si>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</si>
  <si>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</si>
  <si>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</si>
  <si>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</si>
  <si>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</si>
  <si>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</si>
  <si>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</si>
  <si>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</si>
  <si>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</si>
  <si>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</si>
  <si>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</si>
  <si>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</si>
  <si>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</si>
  <si>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</si>
  <si>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</si>
  <si>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</si>
  <si>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</si>
  <si>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</si>
  <si>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</si>
  <si>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</si>
  <si>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</si>
  <si>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</si>
  <si>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</si>
  <si>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</si>
  <si>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</si>
  <si>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</si>
  <si>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</si>
  <si>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</si>
  <si>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</si>
  <si>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</si>
  <si>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</si>
  <si>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</si>
  <si>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</si>
  <si>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</si>
  <si>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</si>
  <si>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</si>
  <si>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</si>
  <si>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</si>
  <si>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</si>
  <si>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</si>
  <si>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</si>
  <si>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</si>
  <si>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</si>
  <si>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</si>
  <si>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</si>
  <si>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</si>
  <si>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</si>
  <si>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</si>
  <si>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</si>
  <si>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</si>
  <si>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</si>
  <si>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</si>
  <si>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</si>
  <si>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</si>
  <si>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</si>
  <si>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</si>
  <si>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</si>
  <si>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</si>
  <si>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</si>
  <si>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</si>
  <si>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</si>
  <si>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</si>
  <si>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</si>
  <si>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</si>
  <si>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</si>
  <si>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</si>
  <si>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</si>
  <si>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</si>
  <si>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</si>
  <si>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</si>
  <si>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</si>
  <si>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</si>
  <si>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</si>
  <si>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</si>
  <si>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</si>
  <si>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</si>
  <si>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</si>
  <si>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</si>
  <si>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</si>
  <si>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</si>
  <si>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</si>
  <si>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</si>
  <si>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</si>
  <si>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</si>
  <si>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</si>
  <si>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</si>
  <si>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</si>
  <si>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</si>
  <si>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</si>
  <si>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</si>
  <si>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</si>
  <si>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</si>
  <si>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</si>
  <si>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</si>
  <si>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</si>
  <si>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</si>
  <si>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</si>
  <si>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</si>
  <si>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</si>
  <si>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</si>
  <si>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</si>
  <si>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</si>
  <si>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</si>
  <si>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</si>
  <si>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</si>
  <si>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</si>
  <si>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</si>
  <si>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</si>
  <si>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</si>
  <si>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</si>
  <si>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</si>
  <si>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</si>
  <si>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</si>
  <si>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</si>
  <si>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</si>
  <si>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</si>
  <si>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</si>
  <si>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</si>
  <si>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</si>
  <si>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</si>
  <si>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</si>
  <si>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</si>
  <si>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</si>
  <si>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</si>
  <si>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</si>
  <si>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</si>
  <si>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</si>
  <si>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</si>
  <si>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</si>
  <si>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</si>
  <si>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</si>
  <si>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</si>
  <si>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</si>
  <si>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</si>
  <si>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</si>
  <si>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</si>
  <si>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</si>
  <si>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</si>
  <si>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</si>
  <si>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</si>
  <si>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</si>
  <si>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</si>
  <si>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</si>
  <si>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</si>
  <si>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</si>
  <si>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</si>
  <si>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</si>
  <si>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</si>
  <si>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</si>
  <si>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</si>
  <si>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</si>
  <si>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</si>
  <si>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</si>
  <si>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</si>
  <si>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</si>
  <si>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</si>
  <si>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</si>
  <si>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</si>
  <si>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</si>
  <si>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</si>
  <si>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</si>
  <si>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</si>
  <si>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</si>
  <si>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</si>
  <si>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</si>
  <si>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</si>
  <si>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</si>
  <si>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</si>
  <si>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</si>
  <si>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</si>
  <si>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</si>
  <si>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</si>
  <si>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</si>
  <si>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</si>
  <si>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</si>
  <si>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</si>
  <si>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</si>
  <si>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</si>
  <si>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</si>
  <si>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</si>
  <si>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</si>
  <si>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</si>
  <si>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</si>
  <si>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</si>
  <si>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</si>
  <si>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</si>
  <si>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</si>
  <si>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</si>
  <si>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</si>
  <si>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</si>
  <si>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</si>
  <si>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</si>
  <si>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</si>
  <si>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</si>
  <si>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</si>
  <si>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</si>
  <si>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</si>
  <si>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</si>
  <si>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</si>
  <si>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</si>
  <si>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</si>
  <si>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</si>
  <si>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</si>
  <si>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</si>
  <si>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</si>
  <si>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</si>
  <si>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</si>
  <si>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</si>
  <si>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</si>
  <si>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</si>
  <si>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</si>
  <si>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</si>
  <si>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</si>
  <si>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</si>
  <si>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</si>
  <si>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</si>
  <si>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</si>
  <si>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</si>
  <si>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</si>
  <si>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</si>
  <si>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</si>
  <si>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</si>
  <si>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</si>
  <si>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</si>
  <si>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</si>
  <si>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</si>
  <si>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</si>
  <si>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</si>
  <si>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</si>
  <si>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</si>
  <si>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</si>
  <si>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</si>
  <si>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</si>
  <si>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</si>
  <si>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</si>
  <si>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</si>
  <si>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</si>
  <si>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</si>
  <si>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</si>
  <si>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</si>
  <si>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</si>
  <si>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</si>
  <si>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</si>
  <si>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</si>
  <si>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</si>
  <si>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</si>
  <si>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</si>
  <si>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</si>
  <si>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</si>
  <si>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</si>
  <si>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</si>
  <si>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</si>
  <si>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</si>
  <si>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</si>
  <si>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</si>
  <si>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</si>
  <si>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</si>
  <si>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</si>
  <si>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</si>
  <si>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</si>
  <si>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</si>
  <si>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</si>
  <si>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</si>
  <si>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</si>
  <si>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</si>
  <si>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</si>
  <si>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</si>
  <si>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</si>
  <si>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</si>
  <si>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</si>
  <si>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</si>
  <si>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</si>
  <si>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</si>
  <si>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</si>
  <si>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</si>
  <si>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</si>
  <si>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</si>
  <si>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</si>
  <si>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</si>
  <si>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</si>
  <si>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</si>
  <si>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</si>
  <si>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</si>
  <si>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</si>
  <si>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</si>
  <si>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</si>
  <si>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</si>
  <si>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</si>
  <si>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</si>
  <si>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</si>
  <si>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</si>
  <si>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</si>
  <si>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</si>
  <si>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</si>
  <si>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</si>
  <si>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</si>
  <si>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</si>
  <si>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</si>
  <si>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</si>
  <si>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</si>
  <si>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</si>
  <si>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</si>
  <si>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</si>
  <si>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</si>
  <si>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</si>
  <si>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</si>
  <si>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</si>
  <si>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</si>
  <si>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</si>
  <si>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</si>
  <si>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</si>
  <si>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</si>
  <si>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</si>
  <si>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</si>
  <si>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</si>
  <si>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</si>
  <si>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</si>
  <si>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</si>
  <si>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</si>
  <si>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</si>
  <si>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</si>
  <si>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</si>
  <si>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</si>
  <si>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</si>
  <si>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</si>
  <si>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</si>
  <si>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</si>
  <si>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</si>
  <si>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</si>
  <si>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</si>
  <si>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</si>
  <si>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</si>
  <si>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</si>
  <si>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</si>
  <si>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</si>
  <si>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</si>
  <si>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</si>
  <si>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</si>
  <si>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</si>
  <si>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</si>
  <si>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</si>
  <si>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</si>
  <si>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</si>
  <si>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</si>
  <si>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</si>
  <si>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</si>
  <si>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</si>
  <si>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</si>
  <si>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</si>
  <si>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</si>
  <si>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</si>
  <si>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</si>
  <si>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</si>
  <si>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</si>
  <si>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</si>
  <si>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</si>
  <si>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</si>
  <si>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</si>
  <si>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</si>
  <si>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</si>
  <si>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</si>
  <si>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</si>
  <si>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</si>
  <si>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</si>
  <si>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</si>
  <si>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</si>
  <si>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</si>
  <si>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</si>
  <si>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</si>
  <si>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</si>
  <si>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</si>
  <si>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</si>
  <si>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</si>
  <si>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</si>
  <si>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</si>
  <si>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</si>
  <si>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</si>
  <si>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</si>
  <si>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</si>
  <si>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</si>
  <si>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</si>
  <si>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</si>
  <si>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</si>
  <si>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</si>
  <si>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</si>
  <si>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</si>
  <si>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</si>
  <si>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</si>
  <si>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</si>
  <si>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</si>
  <si>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</si>
  <si>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</si>
  <si>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</si>
  <si>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</si>
  <si>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</si>
  <si>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</si>
  <si>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</si>
  <si>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</si>
  <si>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</si>
  <si>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</si>
  <si>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</si>
  <si>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</si>
  <si>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</si>
  <si>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</si>
  <si>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</si>
  <si>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</si>
  <si>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</si>
  <si>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</si>
  <si>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</si>
  <si>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</si>
  <si>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</si>
  <si>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</si>
  <si>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</si>
  <si>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</si>
  <si>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</si>
  <si>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</si>
  <si>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</si>
  <si>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</si>
  <si>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</si>
  <si>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</si>
  <si>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</si>
  <si>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</si>
  <si>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</si>
  <si>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</si>
  <si>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</si>
  <si>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</si>
  <si>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</si>
  <si>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</si>
  <si>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</si>
  <si>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</si>
  <si>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</si>
  <si>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</si>
  <si>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</si>
  <si>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</si>
  <si>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</si>
  <si>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</si>
  <si>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</si>
  <si>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</si>
  <si>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</si>
  <si>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</si>
  <si>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</si>
  <si>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</si>
  <si>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</si>
  <si>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</si>
  <si>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</si>
  <si>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</si>
  <si>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</si>
  <si>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</si>
  <si>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</si>
  <si>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</si>
  <si>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</si>
  <si>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</si>
  <si>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</si>
  <si>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</si>
  <si>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</si>
  <si>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</si>
  <si>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</si>
  <si>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</si>
  <si>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</si>
  <si>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</si>
  <si>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</si>
  <si>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</si>
  <si>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</si>
  <si>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</si>
  <si>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</si>
  <si>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</si>
  <si>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</si>
  <si>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</si>
  <si>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</si>
  <si>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</si>
  <si>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</si>
  <si>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</si>
  <si>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</si>
  <si>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</si>
  <si>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</si>
  <si>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</si>
  <si>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</si>
  <si>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</si>
  <si>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</si>
  <si>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</si>
  <si>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</si>
  <si>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</si>
  <si>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</si>
  <si>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</si>
  <si>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</si>
  <si>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</si>
  <si>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</si>
  <si>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</si>
  <si>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</si>
  <si>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</si>
  <si>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</si>
  <si>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</si>
  <si>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</si>
  <si>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</si>
  <si>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</si>
  <si>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</si>
  <si>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</si>
  <si>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</si>
  <si>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</si>
  <si>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</si>
  <si>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</si>
  <si>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</si>
  <si>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</si>
  <si>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</si>
  <si>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</si>
  <si>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</si>
  <si>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</si>
  <si>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</si>
  <si>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</si>
  <si>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</si>
  <si>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</si>
  <si>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</si>
  <si>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</si>
  <si>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</si>
  <si>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</si>
  <si>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</si>
  <si>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</si>
  <si>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</si>
  <si>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</si>
  <si>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</si>
  <si>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</si>
  <si>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</si>
  <si>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</si>
  <si>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</si>
  <si>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</si>
  <si>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</si>
  <si>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</si>
  <si>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</si>
  <si>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</si>
  <si>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</si>
  <si>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</si>
  <si>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</si>
  <si>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</si>
  <si>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</si>
  <si>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</si>
  <si>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</si>
  <si>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</si>
  <si>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</si>
  <si>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</si>
  <si>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</si>
  <si>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</si>
  <si>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</si>
  <si>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</si>
  <si>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</si>
  <si>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</si>
  <si>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</si>
  <si>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</si>
  <si>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</si>
  <si>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</si>
  <si>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</si>
  <si>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</si>
  <si>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</si>
  <si>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</si>
  <si>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</si>
  <si>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</si>
  <si>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</si>
  <si>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</si>
  <si>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</si>
  <si>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</si>
  <si>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</si>
  <si>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</si>
  <si>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</si>
  <si>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</si>
  <si>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</si>
  <si>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</si>
  <si>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</si>
  <si>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</si>
  <si>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</si>
  <si>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</si>
  <si>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</si>
  <si>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</si>
  <si>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</si>
  <si>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</si>
  <si>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</si>
  <si>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</si>
  <si>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</si>
  <si>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</si>
  <si>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</si>
  <si>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</si>
  <si>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</si>
  <si>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</si>
  <si>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</si>
  <si>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</si>
  <si>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</si>
  <si>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</si>
  <si>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</si>
  <si>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</si>
  <si>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</si>
  <si>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</si>
  <si>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</si>
  <si>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</si>
  <si>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</si>
  <si>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</si>
  <si>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</si>
  <si>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</si>
  <si>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</si>
  <si>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</si>
  <si>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</si>
  <si>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</si>
  <si>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</si>
  <si>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</si>
  <si>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</si>
  <si>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</si>
  <si>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</si>
  <si>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</si>
  <si>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</si>
  <si>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</si>
  <si>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</si>
  <si>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</si>
  <si>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</si>
  <si>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</si>
  <si>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</si>
  <si>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</si>
  <si>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</si>
  <si>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</si>
  <si>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</si>
  <si>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</si>
  <si>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</si>
  <si>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</si>
  <si>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</si>
  <si>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</si>
  <si>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</si>
  <si>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</si>
  <si>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</si>
  <si>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</si>
  <si>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</si>
  <si>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</si>
  <si>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</si>
  <si>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</si>
  <si>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</si>
  <si>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</si>
  <si>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</si>
  <si>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</si>
  <si>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</si>
  <si>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</si>
  <si>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</si>
  <si>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</si>
  <si>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</si>
  <si>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</si>
  <si>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</si>
  <si>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</si>
  <si>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</si>
  <si>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</si>
  <si>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</si>
  <si>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</si>
  <si>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</si>
  <si>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</si>
  <si>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</si>
  <si>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</si>
  <si>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</si>
  <si>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</si>
  <si>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</si>
  <si>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</si>
  <si>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</si>
  <si>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</si>
  <si>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</si>
  <si>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</si>
  <si>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</si>
  <si>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</si>
  <si>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</si>
  <si>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</si>
  <si>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</si>
  <si>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</si>
  <si>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</si>
  <si>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</si>
  <si>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</si>
  <si>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</si>
  <si>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</si>
  <si>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</si>
  <si>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</si>
  <si>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</si>
  <si>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</si>
  <si>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</si>
  <si>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</si>
  <si>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</si>
  <si>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</si>
  <si>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</si>
  <si>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</si>
  <si>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</si>
  <si>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</si>
  <si>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</si>
  <si>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</si>
  <si>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</si>
  <si>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</si>
  <si>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</si>
  <si>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</si>
  <si>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</si>
  <si>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</si>
  <si>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</si>
  <si>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</si>
  <si>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</si>
  <si>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</si>
  <si>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</si>
  <si>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</si>
  <si>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</si>
  <si>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</si>
  <si>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</si>
  <si>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</si>
  <si>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</si>
  <si>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</si>
  <si>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</si>
  <si>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</si>
  <si>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</si>
  <si>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</si>
  <si>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</si>
  <si>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</si>
  <si>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</si>
  <si>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</si>
  <si>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</si>
  <si>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</si>
  <si>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</si>
  <si>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</si>
  <si>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</si>
  <si>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</si>
  <si>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</si>
  <si>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</si>
  <si>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</si>
  <si>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</si>
  <si>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</si>
  <si>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</si>
  <si>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</si>
  <si>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</si>
  <si>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</si>
  <si>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</si>
  <si>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</si>
  <si>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</si>
  <si>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</si>
  <si>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</si>
  <si>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</si>
  <si>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</si>
  <si>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</si>
  <si>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</si>
  <si>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</si>
  <si>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</si>
  <si>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</si>
  <si>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</si>
  <si>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</si>
  <si>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</si>
  <si>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</si>
  <si>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</si>
  <si>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</si>
  <si>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</si>
  <si>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</si>
  <si>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</si>
  <si>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</si>
  <si>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</si>
  <si>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</si>
  <si>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</si>
  <si>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</si>
  <si>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</si>
  <si>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</si>
  <si>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</si>
  <si>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</si>
  <si>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</si>
  <si>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</si>
  <si>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</si>
  <si>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</si>
  <si>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</si>
  <si>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</si>
  <si>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</si>
  <si>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</si>
  <si>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</si>
  <si>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</si>
  <si>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</si>
  <si>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</si>
  <si>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</si>
  <si>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</si>
  <si>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</si>
  <si>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</si>
  <si>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</si>
  <si>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</si>
  <si>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</si>
  <si>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</si>
  <si>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</si>
  <si>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</si>
  <si>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</si>
  <si>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</si>
  <si>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</si>
  <si>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</si>
  <si>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</si>
  <si>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</si>
  <si>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</si>
  <si>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</si>
  <si>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</si>
  <si>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</si>
  <si>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</si>
  <si>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</si>
  <si>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</si>
  <si>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</si>
  <si>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</si>
  <si>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</si>
  <si>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</si>
  <si>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</si>
  <si>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</si>
  <si>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</si>
  <si>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</si>
  <si>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</si>
  <si>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</si>
  <si>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</si>
  <si>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</si>
  <si>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</si>
  <si>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</si>
  <si>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</si>
  <si>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</si>
  <si>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</si>
  <si>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</si>
  <si>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</si>
  <si>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</si>
  <si>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</si>
  <si>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</si>
  <si>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</si>
  <si>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</si>
  <si>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</si>
  <si>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</si>
  <si>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</si>
  <si>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</si>
  <si>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</si>
  <si>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</si>
  <si>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</si>
  <si>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</si>
  <si>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</si>
  <si>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</si>
  <si>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</si>
  <si>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</si>
  <si>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</si>
  <si>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</si>
  <si>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</si>
  <si>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</si>
  <si>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</si>
  <si>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</si>
  <si>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</si>
  <si>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</si>
  <si>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</si>
  <si>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</si>
  <si>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</si>
  <si>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</si>
  <si>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</si>
  <si>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</si>
  <si>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</si>
  <si>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</si>
  <si>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</si>
  <si>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</si>
  <si>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</si>
  <si>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</si>
  <si>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</si>
  <si>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</si>
  <si>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</si>
  <si>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</si>
  <si>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</si>
  <si>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</si>
  <si>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</si>
  <si>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</si>
  <si>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</si>
  <si>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</si>
  <si>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</si>
  <si>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</si>
  <si>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</si>
  <si>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</si>
  <si>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</si>
  <si>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</si>
  <si>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</si>
  <si>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</si>
  <si>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</si>
  <si>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</si>
  <si>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</si>
  <si>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</si>
  <si>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</si>
  <si>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</si>
  <si>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</si>
  <si>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</si>
  <si>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</si>
  <si>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</si>
  <si>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</si>
  <si>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</si>
  <si>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</si>
  <si>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</si>
  <si>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</si>
  <si>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</si>
  <si>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</si>
  <si>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</si>
  <si>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</si>
  <si>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</si>
  <si>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</si>
  <si>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</si>
  <si>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</si>
  <si>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</si>
  <si>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</si>
  <si>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</si>
  <si>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</si>
  <si>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</si>
  <si>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</si>
  <si>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</si>
  <si>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</si>
  <si>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</si>
  <si>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</si>
  <si>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</si>
  <si>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</si>
  <si>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</si>
  <si>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</si>
  <si>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</si>
  <si>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</si>
  <si>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</si>
  <si>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</si>
  <si>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</si>
  <si>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</si>
  <si>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</si>
  <si>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</si>
  <si>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</si>
  <si>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</si>
  <si>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</si>
  <si>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</si>
  <si>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</si>
  <si>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</si>
  <si>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</si>
  <si>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</si>
  <si>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</si>
  <si>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</si>
  <si>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</si>
  <si>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</si>
  <si>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</si>
  <si>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</si>
  <si>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</si>
  <si>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</si>
  <si>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</si>
  <si>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</si>
  <si>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</si>
  <si>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</si>
  <si>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</si>
  <si>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</si>
  <si>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</si>
  <si>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</si>
  <si>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</si>
  <si>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</si>
  <si>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</si>
  <si>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</si>
  <si>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</si>
  <si>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</si>
  <si>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</si>
  <si>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</si>
  <si>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</si>
  <si>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</si>
  <si>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</si>
  <si>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</si>
  <si>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</si>
  <si>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</si>
  <si>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</si>
  <si>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</si>
  <si>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</si>
  <si>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</si>
  <si>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</si>
  <si>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</si>
  <si>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</si>
  <si>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</si>
  <si>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</si>
  <si>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</si>
  <si>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</si>
  <si>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</si>
  <si>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</si>
  <si>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</si>
  <si>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</si>
  <si>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</si>
  <si>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</si>
  <si>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</si>
  <si>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</si>
  <si>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</si>
  <si>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</si>
  <si>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</si>
  <si>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</si>
  <si>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</si>
  <si>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</si>
  <si>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</si>
  <si>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</si>
  <si>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</si>
  <si>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</si>
  <si>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</si>
  <si>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</si>
  <si>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</si>
  <si>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</si>
  <si>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</si>
  <si>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</si>
  <si>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</si>
  <si>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</si>
  <si>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</si>
  <si>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</si>
  <si>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</si>
  <si>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</si>
  <si>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</si>
  <si>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</si>
  <si>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</si>
  <si>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</si>
  <si>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</si>
  <si>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</si>
  <si>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</si>
  <si>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</si>
  <si>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</si>
  <si>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</si>
  <si>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</si>
  <si>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</si>
  <si>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</si>
  <si>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</si>
  <si>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</si>
  <si>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</si>
  <si>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</si>
  <si>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</si>
  <si>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</si>
  <si>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</si>
  <si>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</si>
  <si>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</si>
  <si>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</si>
  <si>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</si>
  <si>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</si>
  <si>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</si>
  <si>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</si>
  <si>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</si>
  <si>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</si>
  <si>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</si>
  <si>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</si>
  <si>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</si>
  <si>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</si>
  <si>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</si>
  <si>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</si>
  <si>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</si>
  <si>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</si>
  <si>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</si>
  <si>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</si>
  <si>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</si>
  <si>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</si>
  <si>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</si>
  <si>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</si>
  <si>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</si>
  <si>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</si>
  <si>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</si>
  <si>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</si>
  <si>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</si>
  <si>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</si>
  <si>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</si>
  <si>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</si>
  <si>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</si>
  <si>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</si>
  <si>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</si>
  <si>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</si>
  <si>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</si>
  <si>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</si>
  <si>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</si>
  <si>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</si>
  <si>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</si>
  <si>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</si>
  <si>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</si>
  <si>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</si>
  <si>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</si>
  <si>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</si>
  <si>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</si>
  <si>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</si>
  <si>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</si>
  <si>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</si>
  <si>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</si>
  <si>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</si>
  <si>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</si>
  <si>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</si>
  <si>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</si>
  <si>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</si>
  <si>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</si>
  <si>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</si>
  <si>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</si>
  <si>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</si>
  <si>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</si>
  <si>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</si>
  <si>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</si>
  <si>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</si>
  <si>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</si>
  <si>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</si>
  <si>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</si>
  <si>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</si>
  <si>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</si>
  <si>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</si>
  <si>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</si>
  <si>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</si>
  <si>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</si>
  <si>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</si>
  <si>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</si>
  <si>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</si>
  <si>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</si>
  <si>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</si>
  <si>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</si>
  <si>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</si>
  <si>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</si>
  <si>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</si>
  <si>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</si>
  <si>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</si>
  <si>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</si>
  <si>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</si>
  <si>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</si>
  <si>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</si>
  <si>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</si>
  <si>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</si>
  <si>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</si>
  <si>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</si>
  <si>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</si>
  <si>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</si>
  <si>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</si>
  <si>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</si>
  <si>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</si>
  <si>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</si>
  <si>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</si>
  <si>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</si>
  <si>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</si>
  <si>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</si>
  <si>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</si>
  <si>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</si>
  <si>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</si>
  <si>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</si>
  <si>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</si>
  <si>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</si>
  <si>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</si>
  <si>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</si>
  <si>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</si>
  <si>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</si>
  <si>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</si>
  <si>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</si>
  <si>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</si>
  <si>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</si>
  <si>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</si>
  <si>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</si>
  <si>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</si>
  <si>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</si>
  <si>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</si>
  <si>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</si>
  <si>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</si>
  <si>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</si>
  <si>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</si>
  <si>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</si>
  <si>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</si>
  <si>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</si>
  <si>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</si>
  <si>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</si>
  <si>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</si>
  <si>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</si>
  <si>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</si>
  <si>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</si>
  <si>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</si>
  <si>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</si>
  <si>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</si>
  <si>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</si>
  <si>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</si>
  <si>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</si>
  <si>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</si>
  <si>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</si>
  <si>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</si>
  <si>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</si>
  <si>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</si>
  <si>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</si>
  <si>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</si>
  <si>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</si>
  <si>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</si>
  <si>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</si>
  <si>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</si>
  <si>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</si>
  <si>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</si>
  <si>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</si>
  <si>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</si>
  <si>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</si>
  <si>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</si>
  <si>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</si>
  <si>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</si>
  <si>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</si>
  <si>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</si>
  <si>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</si>
  <si>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</si>
  <si>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</si>
  <si>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</si>
  <si>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</si>
  <si>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</si>
  <si>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</si>
  <si>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</si>
  <si>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</si>
  <si>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</si>
  <si>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</si>
  <si>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</si>
  <si>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</si>
  <si>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</si>
  <si>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</si>
  <si>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</si>
  <si>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</si>
  <si>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</si>
  <si>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</si>
  <si>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</si>
  <si>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</si>
  <si>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</si>
  <si>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</si>
  <si>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</si>
  <si>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</si>
  <si>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</si>
  <si>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</si>
  <si>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</si>
  <si>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</si>
  <si>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</si>
  <si>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</si>
  <si>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</si>
  <si>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</si>
  <si>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</si>
  <si>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</si>
  <si>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</si>
  <si>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</si>
  <si>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</si>
  <si>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</si>
  <si>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</si>
  <si>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</si>
  <si>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</si>
  <si>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</si>
  <si>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</si>
  <si>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</si>
  <si>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</si>
  <si>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</si>
  <si>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</si>
  <si>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</si>
  <si>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</si>
  <si>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</si>
  <si>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</si>
  <si>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</si>
  <si>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</si>
  <si>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</si>
  <si>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</si>
  <si>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</si>
  <si>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</si>
  <si>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</si>
  <si>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</si>
  <si>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</si>
  <si>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</si>
  <si>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</si>
  <si>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</si>
  <si>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</si>
  <si>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</si>
  <si>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</si>
  <si>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</si>
  <si>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</si>
  <si>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</si>
  <si>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</si>
  <si>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</si>
  <si>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</si>
  <si>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</si>
  <si>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</si>
  <si>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</si>
  <si>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</si>
  <si>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</si>
  <si>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</si>
  <si>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</si>
  <si>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</si>
  <si>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</si>
  <si>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</si>
  <si>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</si>
  <si>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</si>
  <si>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</si>
  <si>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</si>
  <si>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</si>
  <si>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</si>
  <si>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</si>
  <si>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</si>
  <si>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</si>
  <si>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</si>
  <si>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</si>
  <si>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</si>
  <si>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</si>
  <si>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</si>
  <si>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</si>
  <si>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</si>
  <si>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</si>
  <si>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</si>
  <si>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</si>
  <si>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</si>
  <si>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</si>
  <si>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</si>
  <si>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</si>
  <si>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</si>
  <si>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</si>
  <si>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</si>
  <si>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</si>
  <si>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</si>
  <si>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</si>
  <si>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</si>
  <si>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</si>
  <si>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</si>
  <si>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</si>
  <si>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</si>
  <si>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</si>
  <si>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</si>
  <si>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</si>
  <si>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</si>
  <si>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</si>
  <si>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</si>
  <si>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</si>
  <si>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</si>
  <si>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</si>
  <si>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</si>
  <si>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</si>
  <si>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</si>
  <si>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</si>
  <si>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</si>
  <si>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</si>
  <si>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</si>
  <si>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</si>
  <si>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</si>
  <si>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</si>
  <si>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</si>
  <si>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</si>
  <si>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</si>
  <si>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</si>
  <si>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</si>
  <si>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</si>
  <si>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</si>
  <si>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</si>
  <si>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</si>
  <si>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</si>
  <si>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</si>
  <si>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</si>
  <si>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</si>
  <si>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</si>
  <si>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</si>
  <si>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</si>
  <si>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</si>
  <si>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</si>
  <si>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</si>
  <si>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</si>
  <si>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</si>
  <si>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</si>
  <si>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</si>
  <si>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</si>
  <si>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</si>
  <si>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</si>
  <si>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</si>
  <si>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</si>
  <si>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</si>
  <si>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</si>
  <si>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</si>
  <si>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</si>
  <si>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</si>
  <si>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</si>
  <si>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</si>
  <si>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</si>
  <si>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</si>
  <si>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</si>
  <si>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</si>
  <si>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</si>
  <si>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</si>
  <si>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</si>
  <si>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</si>
  <si>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</si>
  <si>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</si>
  <si>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</si>
  <si>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</si>
  <si>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</si>
  <si>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</si>
  <si>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</si>
  <si>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</si>
  <si>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</si>
  <si>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</si>
  <si>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</si>
  <si>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</si>
  <si>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</si>
  <si>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</si>
  <si>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</si>
  <si>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</si>
  <si>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</si>
  <si>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</si>
  <si>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</si>
  <si>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</si>
  <si>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</si>
  <si>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</si>
  <si>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</si>
  <si>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</si>
  <si>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</si>
  <si>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</si>
  <si>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</si>
  <si>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</si>
  <si>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</si>
  <si>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</si>
  <si>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</si>
  <si>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</si>
  <si>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</si>
  <si>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</si>
  <si>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</si>
  <si>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</si>
  <si>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</si>
  <si>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</si>
  <si>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</si>
  <si>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</si>
  <si>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</si>
  <si>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</si>
  <si>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</si>
  <si>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</si>
  <si>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</si>
  <si>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</si>
  <si>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</si>
  <si>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</si>
  <si>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</si>
  <si>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</si>
  <si>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</si>
  <si>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</si>
  <si>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</si>
  <si>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</si>
  <si>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</si>
  <si>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</si>
  <si>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</si>
  <si>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</si>
  <si>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</si>
  <si>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</si>
  <si>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</si>
  <si>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</si>
  <si>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</si>
  <si>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</si>
  <si>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</si>
  <si>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</si>
  <si>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</si>
  <si>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</si>
  <si>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</si>
  <si>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</si>
  <si>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</si>
  <si>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</si>
  <si>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</si>
  <si>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</si>
  <si>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</si>
  <si>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</si>
  <si>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</si>
  <si>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</si>
  <si>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</si>
  <si>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</si>
  <si>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</si>
  <si>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</si>
  <si>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</si>
  <si>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</si>
  <si>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</si>
  <si>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</si>
  <si>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</si>
  <si>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</si>
  <si>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</si>
  <si>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</si>
  <si>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</si>
  <si>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</si>
  <si>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</si>
  <si>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</si>
  <si>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</si>
  <si>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</si>
  <si>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</si>
  <si>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</si>
  <si>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</si>
  <si>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</si>
  <si>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</si>
  <si>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</si>
  <si>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</si>
  <si>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</si>
  <si>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</si>
  <si>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</si>
  <si>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</si>
  <si>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</si>
  <si>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</si>
  <si>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</si>
  <si>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</si>
  <si>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</si>
  <si>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</si>
  <si>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</si>
  <si>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</si>
  <si>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</si>
  <si>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</si>
  <si>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</si>
  <si>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</si>
  <si>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</si>
  <si>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</si>
  <si>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</si>
  <si>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</si>
  <si>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</si>
  <si>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</si>
  <si>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</si>
  <si>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</si>
  <si>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</si>
  <si>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</si>
  <si>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</si>
  <si>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</si>
  <si>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</si>
  <si>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</si>
  <si>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</si>
  <si>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</si>
  <si>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</si>
  <si>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</si>
  <si>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</si>
  <si>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</si>
  <si>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</si>
  <si>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</si>
  <si>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</si>
  <si>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</si>
  <si>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</si>
  <si>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</si>
  <si>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</si>
  <si>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</si>
  <si>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</si>
  <si>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</si>
  <si>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</si>
  <si>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</si>
  <si>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</si>
  <si>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</si>
  <si>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</si>
  <si>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</si>
  <si>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</si>
  <si>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</si>
  <si>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</si>
  <si>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</si>
  <si>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</si>
  <si>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</si>
  <si>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</si>
  <si>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</si>
  <si>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</si>
  <si>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</si>
  <si>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</si>
  <si>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</si>
  <si>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</si>
  <si>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</si>
  <si>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</si>
  <si>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</si>
  <si>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</si>
  <si>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</si>
  <si>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</si>
  <si>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</si>
  <si>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</si>
  <si>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</si>
  <si>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</si>
  <si>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</si>
  <si>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</si>
  <si>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</si>
  <si>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</si>
  <si>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</si>
  <si>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</si>
  <si>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</si>
  <si>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</si>
  <si>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</si>
  <si>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</si>
  <si>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</si>
  <si>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</si>
  <si>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</si>
  <si>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</si>
  <si>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</si>
  <si>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</si>
  <si>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</si>
  <si>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</si>
  <si>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</si>
  <si>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</si>
  <si>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</si>
  <si>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</si>
  <si>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</si>
  <si>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</si>
  <si>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</si>
  <si>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</si>
  <si>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</si>
  <si>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</si>
  <si>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</si>
  <si>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</si>
  <si>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</si>
  <si>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</si>
  <si>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</si>
  <si>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</si>
  <si>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</si>
  <si>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</si>
  <si>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</si>
  <si>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</si>
  <si>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</si>
  <si>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</si>
  <si>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</si>
  <si>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</si>
  <si>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</si>
  <si>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</si>
  <si>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</si>
  <si>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</si>
  <si>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</si>
  <si>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</si>
  <si>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</si>
  <si>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</si>
  <si>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</si>
  <si>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</si>
  <si>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</si>
  <si>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</si>
  <si>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</si>
  <si>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</si>
  <si>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</si>
  <si>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</si>
  <si>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</si>
  <si>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</si>
  <si>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</si>
  <si>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</si>
  <si>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</si>
  <si>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</si>
  <si>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</si>
  <si>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</si>
  <si>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</si>
  <si>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</si>
  <si>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</si>
  <si>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</si>
  <si>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</si>
  <si>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</si>
  <si>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</si>
  <si>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</si>
  <si>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</si>
  <si>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</si>
  <si>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</si>
  <si>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</si>
  <si>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</si>
  <si>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</si>
  <si>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</si>
  <si>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</si>
  <si>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</si>
  <si>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</si>
  <si>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</si>
  <si>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</si>
  <si>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</si>
  <si>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</si>
  <si>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</si>
  <si>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</si>
  <si>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</si>
  <si>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</si>
  <si>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</si>
  <si>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</si>
  <si>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</si>
  <si>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</si>
  <si>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</si>
  <si>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</si>
  <si>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</si>
  <si>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</si>
  <si>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</si>
  <si>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</si>
  <si>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</si>
  <si>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</si>
  <si>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</si>
  <si>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</si>
  <si>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</si>
  <si>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</si>
  <si>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</si>
  <si>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</si>
  <si>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</si>
  <si>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</si>
  <si>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</si>
  <si>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</si>
  <si>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</si>
  <si>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</si>
  <si>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</si>
  <si>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</si>
  <si>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</si>
  <si>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</si>
  <si>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</si>
  <si>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</si>
  <si>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</si>
  <si>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</si>
  <si>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</si>
  <si>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</si>
  <si>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</si>
  <si>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</si>
  <si>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</si>
  <si>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</si>
  <si>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</si>
  <si>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</si>
  <si>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</si>
  <si>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</si>
  <si>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</si>
  <si>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</si>
  <si>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</si>
  <si>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</si>
  <si>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</si>
  <si>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</si>
  <si>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</si>
  <si>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</si>
  <si>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</si>
  <si>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</si>
  <si>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</si>
  <si>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</si>
  <si>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</si>
  <si>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</si>
  <si>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</si>
  <si>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</si>
  <si>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</si>
  <si>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</si>
  <si>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</si>
  <si>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</si>
  <si>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</si>
  <si>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</si>
  <si>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</si>
  <si>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</si>
  <si>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</si>
  <si>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</si>
  <si>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</si>
  <si>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</si>
  <si>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</si>
  <si>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</si>
  <si>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</si>
  <si>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</si>
  <si>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</si>
  <si>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</si>
  <si>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</si>
  <si>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</si>
  <si>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</si>
  <si>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</si>
  <si>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</si>
  <si>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</si>
  <si>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</si>
  <si>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</si>
  <si>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</si>
  <si>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</si>
  <si>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</si>
  <si>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</si>
  <si>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</si>
  <si>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</si>
  <si>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</si>
  <si>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</si>
  <si>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</si>
  <si>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</si>
  <si>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</si>
  <si>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</si>
  <si>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</si>
  <si>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</si>
  <si>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</si>
  <si>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</si>
  <si>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</si>
  <si>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</si>
  <si>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</si>
  <si>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</si>
  <si>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</si>
  <si>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</si>
  <si>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</si>
  <si>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</si>
  <si>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</si>
  <si>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</si>
  <si>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</si>
  <si>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</si>
  <si>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</si>
  <si>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</si>
  <si>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</si>
  <si>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</si>
  <si>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</si>
  <si>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</si>
  <si>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</si>
  <si>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</si>
  <si>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</si>
  <si>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</si>
  <si>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</si>
  <si>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</si>
  <si>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</si>
  <si>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</si>
  <si>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</si>
  <si>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</si>
  <si>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</si>
  <si>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</si>
  <si>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</si>
  <si>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</si>
  <si>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</si>
  <si>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</si>
  <si>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</si>
  <si>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</si>
  <si>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</si>
  <si>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</si>
  <si>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</si>
  <si>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</si>
  <si>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</si>
  <si>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</si>
  <si>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</si>
  <si>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</si>
  <si>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</si>
  <si>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</si>
  <si>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</si>
  <si>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</si>
  <si>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</si>
  <si>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</si>
  <si>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</si>
  <si>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</si>
  <si>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</si>
  <si>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</si>
  <si>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</si>
  <si>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</si>
  <si>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</si>
  <si>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</si>
  <si>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</si>
  <si>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</si>
  <si>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</si>
  <si>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</si>
  <si>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</si>
  <si>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</si>
  <si>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</si>
  <si>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</si>
  <si>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</si>
  <si>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</si>
  <si>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</si>
  <si>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</si>
  <si>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</si>
  <si>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</si>
  <si>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</si>
  <si>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</si>
  <si>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</si>
  <si>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</si>
  <si>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</si>
  <si>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</si>
  <si>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</si>
  <si>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</si>
  <si>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</si>
  <si>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</si>
  <si>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</si>
  <si>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</si>
  <si>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</si>
  <si>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</si>
  <si>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</si>
  <si>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</si>
  <si>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</si>
  <si>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</si>
  <si>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</si>
  <si>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</si>
  <si>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</si>
  <si>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</si>
  <si>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</si>
  <si>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</si>
  <si>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</si>
  <si>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</si>
  <si>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</si>
  <si>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</si>
  <si>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</si>
  <si>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</si>
  <si>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</si>
  <si>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</si>
  <si>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</si>
  <si>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</si>
  <si>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</si>
  <si>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</si>
  <si>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</si>
  <si>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</si>
  <si>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</si>
  <si>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</si>
  <si>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</si>
  <si>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</si>
  <si>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</si>
  <si>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</si>
  <si>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</si>
  <si>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</si>
  <si>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</si>
  <si>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</si>
  <si>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</si>
  <si>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</si>
  <si>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</si>
  <si>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</si>
  <si>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</si>
  <si>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</si>
  <si>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</si>
  <si>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</si>
  <si>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</si>
  <si>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</si>
  <si>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</si>
  <si>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</si>
  <si>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</si>
  <si>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</si>
  <si>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</si>
  <si>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</si>
  <si>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</si>
  <si>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</si>
  <si>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</si>
  <si>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</si>
  <si>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</si>
  <si>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</si>
  <si>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</si>
  <si>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</si>
  <si>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</si>
  <si>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</si>
  <si>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</si>
  <si>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</si>
  <si>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</si>
  <si>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</si>
  <si>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</si>
  <si>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</si>
  <si>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</si>
  <si>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</si>
  <si>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</si>
  <si>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</si>
  <si>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</si>
  <si>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</si>
  <si>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</si>
  <si>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</si>
  <si>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</si>
  <si>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</si>
  <si>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</si>
  <si>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</si>
  <si>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</si>
  <si>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</si>
  <si>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</si>
  <si>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</si>
  <si>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</si>
  <si>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</si>
  <si>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</si>
  <si>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</si>
  <si>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</si>
  <si>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</si>
  <si>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</si>
  <si>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</si>
  <si>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</si>
  <si>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</si>
  <si>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</si>
  <si>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</si>
  <si>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</si>
  <si>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</si>
  <si>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</si>
  <si>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</si>
  <si>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</si>
  <si>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</si>
  <si>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</si>
  <si>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</si>
  <si>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</si>
  <si>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</si>
  <si>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</si>
  <si>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</si>
  <si>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</si>
  <si>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</si>
  <si>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</si>
  <si>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</si>
  <si>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</si>
  <si>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</si>
  <si>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</si>
  <si>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</si>
  <si>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</si>
  <si>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</si>
  <si>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</si>
  <si>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</si>
  <si>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</si>
  <si>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</si>
  <si>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</si>
  <si>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</si>
  <si>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</si>
  <si>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</si>
  <si>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</si>
  <si>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</si>
  <si>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</si>
  <si>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</si>
  <si>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</si>
  <si>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</si>
  <si>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</si>
  <si>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</si>
  <si>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</si>
  <si>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</si>
  <si>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</si>
  <si>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</si>
  <si>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</si>
  <si>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</si>
  <si>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</si>
  <si>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</si>
  <si>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</si>
  <si>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</si>
  <si>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</si>
  <si>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</si>
  <si>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</si>
  <si>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</si>
  <si>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</si>
  <si>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</si>
  <si>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</si>
  <si>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</si>
  <si>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</si>
  <si>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</si>
  <si>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</si>
  <si>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</si>
  <si>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</si>
  <si>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</si>
  <si>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</si>
  <si>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</si>
  <si>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</si>
  <si>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</si>
  <si>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</si>
  <si>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</si>
  <si>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</si>
  <si>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</si>
  <si>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</si>
  <si>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</si>
  <si>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</si>
  <si>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</si>
  <si>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</si>
  <si>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</si>
  <si>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</si>
  <si>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</si>
  <si>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</si>
  <si>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</si>
  <si>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</si>
  <si>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</si>
  <si>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</si>
  <si>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</si>
  <si>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</si>
  <si>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</si>
  <si>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</si>
  <si>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</si>
  <si>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</si>
  <si>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</si>
  <si>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</si>
  <si>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</si>
  <si>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</si>
  <si>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</si>
  <si>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</si>
  <si>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</si>
  <si>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</si>
  <si>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</si>
  <si>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</si>
  <si>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</si>
  <si>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</si>
  <si>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</si>
  <si>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</si>
  <si>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</si>
  <si>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</si>
  <si>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</si>
  <si>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</si>
  <si>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</si>
  <si>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</si>
  <si>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</si>
  <si>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</si>
  <si>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</si>
  <si>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</si>
  <si>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</si>
  <si>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</si>
  <si>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</si>
  <si>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</si>
  <si>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</si>
  <si>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</si>
  <si>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</si>
  <si>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</si>
  <si>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</si>
  <si>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</si>
  <si>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</si>
  <si>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</si>
  <si>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</si>
  <si>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</si>
  <si>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</si>
  <si>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</si>
  <si>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</si>
  <si>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</si>
  <si>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</si>
  <si>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</si>
  <si>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</si>
  <si>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</si>
  <si>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</si>
  <si>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</si>
  <si>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</si>
  <si>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</si>
  <si>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</si>
  <si>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</si>
  <si>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</si>
  <si>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</si>
  <si>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</si>
  <si>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</si>
  <si>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</si>
  <si>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</si>
  <si>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</si>
  <si>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</si>
  <si>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</si>
  <si>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</si>
  <si>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</si>
  <si>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</si>
  <si>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</si>
  <si>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</si>
  <si>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</si>
  <si>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</si>
  <si>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</si>
  <si>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</si>
  <si>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</si>
  <si>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</si>
  <si>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</si>
  <si>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</si>
  <si>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</si>
  <si>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</si>
  <si>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</si>
  <si>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</si>
  <si>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</si>
  <si>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</si>
  <si>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</si>
  <si>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</si>
  <si>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</si>
  <si>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</si>
  <si>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</si>
  <si>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</si>
  <si>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</si>
  <si>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</si>
  <si>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</si>
  <si>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</si>
  <si>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</si>
  <si>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</si>
  <si>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</si>
  <si>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</si>
  <si>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</si>
  <si>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</si>
  <si>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</si>
  <si>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</si>
  <si>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</si>
  <si>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</si>
  <si>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</si>
  <si>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</si>
  <si>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</si>
  <si>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</si>
  <si>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</si>
  <si>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</si>
  <si>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</si>
  <si>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</si>
  <si>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</si>
  <si>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</si>
  <si>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</si>
  <si>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</si>
  <si>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</si>
  <si>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</si>
  <si>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</si>
  <si>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</si>
  <si>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</si>
  <si>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</si>
  <si>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</si>
  <si>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</si>
  <si>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</si>
  <si>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</si>
  <si>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</si>
  <si>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</si>
  <si>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</si>
  <si>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</si>
  <si>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</si>
  <si>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</si>
  <si>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</si>
  <si>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</si>
  <si>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</si>
  <si>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</si>
  <si>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</si>
  <si>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</si>
  <si>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</si>
  <si>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</si>
  <si>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</si>
  <si>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</si>
  <si>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</si>
  <si>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</si>
  <si>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</si>
  <si>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</si>
  <si>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</si>
  <si>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</si>
  <si>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</si>
  <si>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</si>
  <si>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</si>
  <si>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</si>
  <si>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</si>
  <si>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</si>
  <si>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</si>
  <si>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</si>
  <si>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</si>
  <si>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</si>
  <si>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</si>
  <si>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</si>
  <si>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</si>
  <si>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</si>
  <si>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</si>
  <si>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</si>
  <si>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</si>
  <si>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</si>
  <si>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</si>
  <si>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</si>
  <si>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</si>
  <si>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</si>
  <si>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</si>
  <si>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</si>
  <si>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</si>
  <si>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</si>
  <si>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</si>
  <si>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</si>
  <si>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</si>
  <si>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</si>
  <si>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</si>
  <si>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</si>
  <si>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</si>
  <si>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</si>
  <si>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</si>
  <si>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</si>
  <si>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</si>
  <si>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</si>
  <si>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</si>
  <si>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</si>
  <si>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</si>
  <si>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</si>
  <si>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</si>
  <si>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</si>
  <si>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</si>
  <si>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</si>
  <si>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</si>
  <si>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</si>
  <si>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</si>
  <si>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</si>
  <si>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</si>
  <si>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</si>
  <si>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</si>
  <si>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</si>
  <si>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</si>
  <si>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</si>
  <si>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</si>
  <si>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</si>
  <si>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</si>
  <si>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</si>
  <si>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</si>
  <si>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</si>
  <si>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</si>
  <si>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</si>
  <si>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</si>
  <si>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</si>
  <si>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</si>
  <si>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</si>
  <si>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</si>
  <si>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</si>
  <si>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</si>
  <si>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</si>
  <si>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</si>
  <si>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</si>
  <si>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</si>
  <si>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</si>
  <si>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</si>
  <si>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</si>
  <si>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</si>
  <si>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</si>
  <si>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</si>
  <si>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</si>
  <si>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</si>
  <si>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</si>
  <si>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</si>
  <si>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</si>
  <si>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</si>
  <si>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</si>
  <si>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</si>
  <si>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</si>
  <si>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</si>
  <si>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</si>
  <si>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</si>
  <si>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</si>
  <si>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</si>
  <si>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</si>
  <si>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</si>
  <si>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</si>
  <si>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</si>
  <si>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</si>
  <si>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</si>
  <si>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</si>
  <si>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</si>
  <si>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</si>
  <si>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</si>
  <si>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</si>
  <si>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</si>
  <si>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</si>
  <si>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</si>
  <si>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</si>
  <si>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</si>
  <si>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</si>
  <si>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</si>
  <si>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</si>
  <si>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</si>
  <si>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</si>
  <si>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</si>
  <si>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</si>
  <si>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</si>
  <si>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</si>
  <si>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</si>
  <si>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</si>
  <si>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</si>
  <si>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</si>
  <si>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</si>
  <si>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</si>
  <si>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</si>
  <si>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</si>
  <si>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</si>
  <si>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</si>
  <si>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</si>
  <si>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</si>
  <si>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</si>
  <si>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</si>
  <si>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</si>
  <si>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</si>
  <si>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</si>
  <si>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</si>
  <si>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</si>
  <si>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</si>
  <si>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</si>
  <si>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</si>
  <si>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</si>
  <si>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</si>
  <si>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</si>
  <si>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</si>
  <si>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</si>
  <si>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</si>
  <si>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</si>
  <si>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</si>
  <si>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</si>
  <si>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</si>
  <si>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</si>
  <si>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</si>
  <si>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</si>
  <si>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</si>
  <si>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</si>
  <si>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</si>
  <si>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</si>
  <si>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</si>
  <si>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</si>
  <si>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</si>
  <si>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</si>
  <si>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</si>
  <si>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</si>
  <si>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</si>
  <si>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</si>
  <si>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</si>
  <si>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</si>
  <si>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</si>
  <si>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</si>
  <si>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</si>
  <si>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</si>
  <si>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</si>
  <si>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</si>
  <si>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</si>
  <si>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</si>
  <si>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</si>
  <si>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</si>
  <si>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</si>
  <si>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</si>
  <si>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</si>
  <si>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</si>
  <si>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</si>
  <si>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</si>
  <si>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</si>
  <si>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</si>
  <si>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</si>
  <si>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</si>
  <si>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</si>
  <si>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</si>
  <si>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</si>
  <si>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</si>
  <si>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</si>
  <si>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</si>
  <si>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</si>
  <si>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</si>
  <si>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</si>
  <si>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</si>
  <si>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</si>
  <si>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</si>
  <si>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</si>
  <si>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</si>
  <si>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</si>
  <si>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</si>
  <si>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</si>
  <si>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</si>
  <si>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</si>
  <si>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</si>
  <si>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</si>
  <si>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</si>
  <si>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</si>
  <si>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</si>
  <si>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</si>
  <si>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</si>
  <si>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</si>
  <si>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</si>
  <si>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</si>
  <si>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</si>
  <si>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</si>
  <si>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</si>
  <si>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</si>
  <si>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</si>
  <si>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</si>
  <si>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</si>
  <si>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</si>
  <si>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</si>
  <si>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</si>
  <si>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</si>
  <si>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</si>
  <si>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</si>
  <si>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</si>
  <si>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</si>
  <si>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</si>
  <si>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</si>
  <si>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</si>
  <si>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</si>
  <si>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</si>
  <si>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</si>
  <si>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</si>
  <si>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</si>
  <si>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</si>
  <si>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</si>
  <si>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</si>
  <si>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</si>
  <si>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</si>
  <si>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</si>
  <si>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</si>
  <si>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</si>
  <si>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</si>
  <si>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</si>
  <si>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</si>
  <si>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</si>
  <si>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</si>
  <si>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</si>
  <si>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</si>
  <si>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</si>
  <si>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</si>
  <si>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</si>
  <si>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</si>
  <si>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</si>
  <si>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</si>
  <si>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</si>
  <si>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</si>
  <si>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</si>
  <si>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</si>
  <si>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</si>
  <si>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</si>
  <si>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</si>
  <si>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</si>
  <si>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</si>
  <si>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</si>
  <si>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</si>
  <si>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</si>
  <si>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</si>
  <si>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</si>
  <si>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</si>
  <si>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</si>
  <si>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</si>
  <si>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</si>
  <si>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</si>
  <si>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</si>
  <si>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</si>
  <si>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</si>
  <si>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</si>
  <si>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</si>
  <si>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</si>
  <si>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</si>
  <si>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</si>
  <si>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</si>
  <si>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</si>
  <si>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</si>
  <si>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</si>
  <si>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</si>
  <si>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</si>
  <si>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</si>
  <si>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</si>
  <si>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</si>
  <si>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</si>
  <si>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</si>
  <si>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</si>
  <si>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</si>
  <si>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</si>
  <si>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</si>
  <si>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</si>
  <si>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</si>
  <si>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</si>
  <si>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</si>
  <si>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</si>
  <si>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</si>
  <si>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</si>
  <si>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</si>
  <si>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</si>
  <si>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</si>
  <si>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</si>
  <si>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</si>
  <si>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</si>
  <si>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</si>
  <si>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</si>
  <si>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</si>
  <si>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</si>
  <si>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</si>
  <si>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</si>
  <si>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</si>
  <si>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</si>
  <si>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</si>
  <si>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</si>
  <si>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</si>
  <si>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</si>
  <si>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</si>
  <si>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</si>
  <si>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</si>
  <si>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</si>
  <si>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</si>
  <si>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</si>
  <si>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</si>
  <si>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</si>
  <si>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</si>
  <si>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</si>
  <si>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</si>
  <si>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</si>
  <si>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</si>
  <si>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</si>
  <si>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</si>
  <si>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</si>
  <si>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</si>
  <si>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</si>
  <si>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</si>
  <si>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</si>
  <si>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</si>
  <si>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</si>
  <si>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</si>
  <si>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</si>
  <si>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</si>
  <si>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</si>
  <si>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</si>
  <si>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</si>
  <si>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</si>
  <si>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</si>
  <si>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</si>
  <si>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</si>
  <si>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</si>
  <si>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</si>
  <si>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</si>
  <si>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</si>
  <si>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</si>
  <si>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</si>
  <si>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</si>
  <si>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</si>
  <si>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</si>
  <si>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</si>
  <si>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</si>
  <si>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</si>
  <si>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</si>
  <si>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</si>
  <si>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</si>
  <si>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</si>
  <si>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</si>
  <si>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</si>
  <si>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</si>
  <si>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</si>
  <si>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</si>
  <si>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</si>
  <si>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</si>
  <si>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</si>
  <si>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</si>
  <si>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</si>
  <si>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</si>
  <si>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</si>
  <si>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</si>
  <si>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</si>
  <si>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</si>
  <si>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</si>
  <si>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</si>
  <si>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</si>
  <si>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</si>
  <si>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</si>
  <si>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</si>
  <si>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</si>
  <si>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</si>
  <si>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</si>
  <si>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</si>
  <si>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</si>
  <si>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</si>
  <si>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</si>
  <si>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</si>
  <si>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</si>
  <si>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</si>
  <si>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</si>
  <si>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</si>
  <si>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</si>
  <si>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</si>
  <si>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</si>
  <si>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</si>
  <si>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</si>
  <si>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</si>
  <si>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</si>
  <si>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</si>
  <si>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</si>
  <si>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</si>
  <si>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</si>
  <si>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</si>
  <si>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</si>
  <si>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</si>
  <si>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</si>
  <si>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</si>
  <si>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</si>
  <si>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</si>
  <si>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</si>
  <si>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</si>
  <si>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</si>
  <si>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</si>
  <si>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</si>
  <si>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</si>
  <si>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</si>
  <si>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</si>
  <si>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</si>
  <si>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</si>
  <si>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</si>
  <si>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</si>
  <si>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</si>
  <si>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</si>
  <si>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</si>
  <si>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</si>
  <si>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</si>
  <si>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</si>
  <si>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</si>
  <si>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</si>
  <si>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</si>
  <si>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</si>
  <si>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</si>
  <si>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</si>
  <si>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</si>
  <si>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</si>
  <si>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</si>
  <si>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</si>
  <si>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</si>
  <si>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</si>
  <si>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</si>
  <si>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</si>
  <si>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</si>
  <si>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</si>
  <si>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</si>
  <si>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</si>
  <si>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</si>
  <si>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</si>
  <si>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</si>
  <si>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</si>
  <si>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</si>
  <si>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</si>
  <si>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</si>
  <si>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</si>
  <si>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</si>
  <si>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</si>
  <si>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</si>
  <si>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</si>
  <si>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</si>
  <si>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</si>
  <si>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</si>
  <si>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</si>
  <si>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</si>
  <si>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</si>
  <si>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</si>
  <si>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</si>
  <si>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</si>
  <si>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</si>
  <si>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</si>
  <si>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</si>
  <si>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</si>
  <si>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</si>
  <si>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</si>
  <si>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</si>
  <si>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</si>
  <si>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</si>
  <si>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</si>
  <si>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</si>
  <si>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</si>
  <si>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</si>
  <si>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</si>
  <si>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</si>
  <si>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</si>
  <si>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</si>
  <si>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</si>
  <si>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</si>
  <si>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</si>
  <si>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</si>
  <si>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</si>
  <si>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</si>
  <si>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</si>
  <si>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</si>
  <si>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</si>
  <si>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</si>
  <si>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</si>
  <si>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</si>
  <si>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</si>
  <si>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</si>
  <si>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</si>
  <si>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</si>
  <si>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</si>
  <si>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</si>
  <si>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</si>
  <si>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</si>
  <si>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</si>
  <si>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</si>
  <si>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</si>
  <si>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</si>
  <si>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</si>
  <si>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</si>
  <si>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</si>
  <si>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</si>
  <si>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</si>
  <si>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</si>
  <si>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</si>
  <si>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</si>
  <si>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</si>
  <si>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</si>
  <si>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</si>
  <si>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</si>
  <si>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</si>
  <si>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</si>
  <si>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</si>
  <si>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</si>
  <si>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</si>
  <si>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</si>
  <si>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</si>
  <si>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</si>
  <si>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</si>
  <si>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</si>
  <si>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</si>
  <si>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</si>
  <si>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</si>
  <si>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</si>
  <si>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</si>
  <si>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</si>
  <si>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</si>
  <si>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</si>
  <si>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</si>
  <si>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</si>
  <si>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</si>
  <si>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</si>
  <si>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</si>
  <si>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</si>
  <si>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</si>
  <si>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</si>
  <si>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</si>
  <si>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</si>
  <si>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</si>
  <si>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</si>
  <si>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</si>
  <si>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</si>
  <si>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</si>
  <si>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</si>
  <si>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</si>
  <si>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</si>
  <si>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</si>
  <si>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</si>
  <si>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</si>
  <si>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</si>
  <si>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</si>
  <si>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</si>
  <si>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</si>
  <si>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</si>
  <si>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</si>
  <si>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</si>
  <si>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</si>
  <si>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</si>
  <si>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</si>
  <si>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</si>
  <si>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</si>
  <si>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</si>
  <si>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</si>
  <si>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</si>
  <si>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</si>
  <si>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</si>
  <si>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</si>
  <si>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</si>
  <si>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</si>
  <si>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</si>
  <si>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</si>
  <si>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</si>
  <si>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</si>
  <si>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</si>
  <si>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</si>
  <si>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</si>
  <si>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</si>
  <si>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</si>
  <si>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</si>
  <si>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</si>
  <si>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</si>
  <si>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</si>
  <si>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</si>
  <si>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</si>
  <si>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</si>
  <si>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</si>
  <si>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</si>
  <si>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</si>
  <si>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</si>
  <si>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</si>
  <si>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</si>
  <si>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</si>
  <si>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</si>
  <si>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</si>
  <si>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</si>
  <si>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</si>
  <si>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</si>
  <si>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</si>
  <si>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</si>
  <si>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</si>
  <si>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</si>
  <si>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</si>
  <si>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</si>
  <si>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</si>
  <si>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</si>
  <si>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</si>
  <si>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</si>
  <si>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</si>
  <si>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</si>
  <si>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</si>
  <si>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</si>
  <si>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</si>
  <si>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</si>
  <si>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</si>
  <si>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</si>
  <si>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</si>
  <si>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</si>
  <si>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</si>
  <si>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</si>
  <si>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</si>
  <si>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</si>
  <si>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</si>
  <si>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</si>
  <si>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</si>
  <si>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</si>
  <si>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</si>
  <si>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</si>
  <si>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</si>
  <si>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</si>
  <si>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</si>
  <si>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</si>
  <si>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</si>
  <si>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</si>
  <si>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</si>
  <si>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</si>
  <si>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</si>
  <si>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</si>
  <si>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</si>
  <si>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</si>
  <si>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</si>
  <si>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</si>
  <si>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</si>
  <si>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</si>
  <si>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</si>
  <si>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</si>
  <si>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</si>
  <si>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</si>
  <si>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</si>
  <si>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</si>
  <si>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</si>
  <si>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</si>
  <si>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</si>
  <si>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</si>
  <si>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</si>
  <si>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</si>
  <si>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</si>
  <si>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</si>
  <si>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</si>
  <si>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</si>
  <si>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</si>
  <si>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</si>
  <si>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</si>
  <si>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</si>
  <si>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</si>
  <si>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</si>
  <si>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</si>
  <si>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</si>
  <si>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</si>
  <si>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</si>
  <si>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</si>
  <si>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</si>
  <si>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</si>
  <si>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</si>
  <si>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</si>
  <si>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</si>
  <si>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</si>
  <si>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</si>
  <si>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</si>
  <si>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</si>
  <si>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</si>
  <si>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</si>
  <si>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</si>
  <si>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</si>
  <si>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</si>
  <si>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</si>
  <si>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</si>
  <si>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</si>
  <si>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</si>
  <si>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</si>
  <si>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</si>
  <si>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</si>
  <si>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</si>
  <si>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</si>
  <si>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</si>
  <si>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</si>
  <si>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</si>
  <si>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</si>
  <si>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</si>
  <si>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</si>
  <si>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</si>
  <si>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</si>
  <si>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</si>
  <si>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</si>
  <si>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</si>
  <si>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</si>
  <si>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</si>
  <si>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</si>
  <si>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</si>
  <si>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</si>
  <si>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</si>
  <si>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</si>
  <si>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</si>
  <si>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</si>
  <si>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</si>
  <si>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</si>
  <si>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</si>
  <si>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</si>
  <si>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</si>
  <si>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</si>
  <si>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</si>
  <si>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</si>
  <si>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</si>
  <si>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</si>
  <si>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</si>
  <si>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</si>
  <si>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</si>
  <si>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</si>
  <si>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</si>
  <si>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</si>
  <si>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</si>
  <si>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</si>
  <si>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</si>
  <si>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</si>
  <si>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</si>
  <si>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</si>
  <si>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</si>
  <si>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</si>
  <si>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</si>
  <si>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</si>
  <si>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</si>
  <si>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</si>
  <si>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</si>
  <si>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</si>
  <si>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</si>
  <si>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</si>
  <si>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</si>
  <si>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</si>
  <si>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</si>
  <si>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</si>
  <si>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</si>
  <si>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</si>
  <si>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</si>
  <si>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</si>
  <si>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</si>
  <si>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</si>
  <si>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</si>
  <si>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</si>
  <si>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</si>
  <si>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</si>
  <si>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</si>
  <si>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</si>
  <si>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</si>
  <si>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</si>
  <si>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</si>
  <si>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</si>
  <si>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</si>
  <si>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</si>
  <si>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</si>
  <si>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</si>
  <si>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</si>
  <si>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</si>
  <si>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</si>
  <si>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</si>
  <si>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</si>
  <si>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</si>
  <si>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</si>
  <si>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</si>
  <si>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</si>
  <si>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</si>
  <si>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</si>
  <si>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</si>
  <si>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</si>
  <si>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</si>
  <si>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</si>
  <si>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</si>
  <si>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</si>
  <si>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</si>
  <si>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</si>
  <si>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</si>
  <si>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</si>
  <si>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</si>
  <si>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</si>
  <si>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</si>
  <si>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</si>
  <si>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</si>
  <si>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</si>
  <si>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</si>
  <si>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</si>
  <si>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</si>
  <si>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</si>
  <si>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</si>
  <si>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</si>
  <si>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</si>
  <si>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</si>
  <si>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</si>
  <si>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</si>
  <si>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</si>
  <si>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</si>
  <si>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</si>
  <si>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</si>
  <si>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</si>
  <si>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</si>
  <si>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</si>
  <si>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</si>
  <si>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</si>
  <si>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</si>
  <si>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</si>
  <si>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</si>
  <si>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</si>
  <si>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</si>
  <si>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</si>
  <si>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</si>
  <si>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</si>
  <si>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</si>
  <si>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</si>
  <si>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</si>
  <si>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</si>
  <si>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</si>
  <si>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</si>
  <si>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</si>
  <si>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</si>
  <si>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</si>
  <si>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</si>
  <si>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</si>
  <si>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</si>
  <si>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</si>
  <si>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</si>
  <si>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</si>
  <si>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</si>
  <si>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</si>
  <si>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</si>
  <si>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</si>
  <si>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</si>
  <si>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</si>
  <si>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</si>
  <si>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</si>
  <si>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</si>
  <si>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</si>
  <si>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</si>
  <si>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</si>
  <si>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</si>
  <si>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</si>
  <si>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</si>
  <si>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</si>
  <si>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</si>
  <si>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</si>
  <si>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</si>
  <si>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</si>
  <si>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</si>
  <si>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</si>
  <si>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</si>
  <si>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</si>
  <si>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</si>
  <si>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</si>
  <si>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</si>
  <si>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</si>
  <si>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</si>
  <si>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</si>
  <si>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</si>
  <si>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</si>
  <si>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</si>
  <si>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</si>
  <si>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</si>
  <si>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</si>
  <si>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</si>
  <si>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</si>
  <si>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</si>
  <si>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</si>
  <si>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</si>
  <si>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</si>
  <si>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</si>
  <si>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</si>
  <si>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</si>
  <si>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</si>
  <si>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</si>
  <si>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</si>
  <si>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</si>
  <si>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</si>
  <si>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</si>
  <si>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</si>
  <si>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</si>
  <si>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</si>
  <si>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</si>
  <si>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</si>
  <si>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</si>
  <si>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</si>
  <si>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</si>
  <si>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</si>
  <si>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</si>
  <si>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</si>
  <si>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</si>
  <si>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</si>
  <si>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</si>
  <si>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</si>
  <si>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</si>
  <si>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</si>
  <si>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</si>
  <si>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</si>
  <si>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</si>
  <si>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</si>
  <si>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</si>
  <si>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</si>
  <si>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</si>
  <si>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</si>
  <si>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</si>
  <si>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</si>
  <si>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</si>
  <si>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</si>
  <si>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</si>
  <si>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</si>
  <si>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</si>
  <si>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</si>
  <si>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</si>
  <si>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</si>
  <si>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</si>
  <si>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</si>
  <si>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</si>
  <si>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</si>
  <si>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</si>
  <si>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</si>
  <si>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</si>
  <si>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</si>
  <si>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</si>
  <si>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</si>
  <si>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</si>
  <si>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</si>
  <si>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</si>
  <si>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</si>
  <si>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</si>
  <si>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</si>
  <si>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</si>
  <si>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</si>
  <si>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</si>
  <si>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</si>
  <si>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</si>
  <si>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</si>
  <si>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</si>
  <si>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</si>
  <si>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</si>
  <si>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</si>
  <si>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</si>
  <si>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</si>
  <si>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</si>
  <si>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</si>
  <si>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</si>
  <si>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</si>
  <si>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</si>
  <si>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</si>
  <si>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</si>
  <si>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</si>
  <si>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</si>
  <si>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</si>
  <si>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</si>
  <si>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</si>
  <si>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</si>
  <si>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</si>
  <si>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</si>
  <si>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</si>
  <si>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</si>
  <si>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</si>
  <si>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</si>
  <si>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</si>
  <si>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</si>
  <si>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</si>
  <si>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</si>
  <si>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</si>
  <si>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</si>
  <si>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</si>
  <si>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</si>
  <si>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</si>
  <si>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</si>
  <si>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</si>
  <si>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</si>
  <si>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</si>
  <si>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</si>
  <si>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</si>
  <si>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</si>
  <si>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</si>
  <si>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</si>
  <si>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</si>
  <si>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</si>
  <si>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</si>
  <si>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</si>
  <si>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</si>
  <si>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</si>
  <si>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</si>
  <si>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</si>
  <si>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</si>
  <si>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</si>
  <si>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</si>
  <si>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</si>
  <si>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</si>
  <si>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</si>
  <si>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</si>
  <si>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</si>
  <si>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</si>
  <si>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</si>
  <si>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</si>
  <si>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</si>
  <si>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</si>
  <si>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</si>
  <si>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</si>
  <si>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</si>
  <si>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</si>
  <si>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</si>
  <si>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</si>
  <si>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</si>
  <si>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</si>
  <si>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</si>
  <si>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</si>
  <si>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</si>
  <si>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</si>
  <si>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</si>
  <si>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</si>
  <si>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</si>
  <si>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</si>
  <si>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</si>
  <si>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</si>
  <si>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</si>
  <si>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</si>
  <si>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</si>
  <si>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</si>
  <si>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</si>
  <si>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</si>
  <si>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</si>
  <si>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</si>
  <si>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</si>
  <si>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</si>
  <si>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</si>
  <si>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</si>
  <si>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</si>
  <si>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</si>
  <si>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</si>
  <si>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</si>
  <si>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</si>
  <si>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</si>
  <si>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</si>
  <si>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</si>
  <si>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</si>
  <si>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</si>
  <si>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</si>
  <si>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</si>
  <si>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</si>
  <si>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</si>
  <si>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</si>
  <si>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</si>
  <si>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</si>
  <si>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</si>
  <si>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</si>
  <si>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</si>
  <si>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</si>
  <si>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</si>
  <si>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</si>
  <si>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</si>
  <si>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</si>
  <si>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</si>
  <si>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</si>
  <si>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</si>
  <si>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</si>
  <si>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</si>
  <si>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</si>
  <si>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</si>
  <si>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</si>
  <si>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</si>
  <si>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</si>
  <si>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</si>
  <si>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</si>
  <si>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</si>
  <si>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</si>
  <si>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</si>
  <si>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</si>
  <si>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</si>
  <si>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</si>
  <si>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</si>
  <si>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</si>
  <si>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</si>
  <si>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</si>
  <si>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</si>
  <si>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</si>
  <si>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</si>
  <si>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</si>
  <si>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</si>
  <si>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</si>
  <si>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</si>
  <si>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</si>
  <si>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</si>
  <si>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</si>
  <si>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</si>
  <si>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</si>
  <si>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</si>
  <si>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</si>
  <si>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</si>
  <si>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</si>
  <si>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</si>
  <si>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</si>
  <si>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</si>
  <si>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</si>
  <si>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</si>
  <si>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</si>
  <si>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</si>
  <si>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</si>
  <si>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</si>
  <si>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</si>
  <si>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</si>
  <si>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</si>
  <si>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</si>
  <si>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</si>
  <si>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</si>
  <si>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</si>
  <si>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</si>
  <si>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</si>
  <si>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</si>
  <si>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</si>
  <si>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</si>
  <si>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</si>
  <si>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</si>
  <si>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</si>
  <si>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</si>
  <si>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</si>
  <si>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</si>
  <si>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</si>
  <si>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</si>
  <si>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</si>
  <si>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</si>
  <si>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</si>
  <si>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</si>
  <si>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</si>
  <si>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</si>
  <si>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</si>
  <si>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</si>
  <si>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</si>
  <si>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</si>
  <si>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</si>
  <si>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</si>
  <si>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</si>
  <si>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</si>
  <si>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</si>
  <si>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</si>
  <si>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</si>
  <si>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</si>
  <si>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</si>
  <si>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</si>
  <si>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</si>
  <si>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</si>
  <si>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</si>
  <si>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</si>
  <si>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</si>
  <si>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</si>
  <si>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</si>
  <si>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</si>
  <si>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</si>
  <si>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</si>
  <si>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</si>
  <si>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</si>
  <si>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</si>
  <si>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</si>
  <si>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</si>
  <si>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</si>
  <si>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</si>
  <si>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</si>
  <si>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</si>
  <si>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</si>
  <si>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</si>
  <si>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</si>
  <si>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</si>
  <si>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</si>
  <si>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</si>
  <si>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</si>
  <si>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</si>
  <si>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</si>
  <si>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</si>
  <si>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</si>
  <si>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</si>
  <si>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</si>
  <si>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</si>
  <si>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</si>
  <si>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</si>
  <si>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</si>
  <si>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</si>
  <si>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</si>
  <si>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</si>
  <si>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</si>
  <si>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</si>
  <si>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</si>
  <si>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</si>
  <si>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</si>
  <si>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</si>
  <si>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</si>
  <si>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</si>
  <si>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</si>
  <si>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</si>
  <si>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</si>
  <si>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</si>
  <si>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</si>
  <si>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</si>
  <si>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</si>
  <si>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</si>
  <si>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</si>
  <si>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</si>
  <si>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</si>
  <si>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</si>
  <si>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</si>
  <si>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</si>
  <si>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</si>
  <si>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</si>
  <si>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</si>
  <si>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</si>
  <si>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</si>
  <si>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</si>
  <si>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</si>
  <si>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</si>
  <si>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</si>
  <si>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</si>
  <si>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</si>
  <si>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</si>
  <si>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</si>
  <si>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</si>
  <si>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</si>
  <si>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</si>
  <si>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</si>
  <si>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</si>
  <si>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</si>
  <si>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</si>
  <si>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</si>
  <si>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</si>
  <si>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</si>
  <si>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</si>
  <si>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</si>
  <si>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</si>
  <si>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</si>
  <si>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</si>
  <si>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</si>
  <si>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</si>
  <si>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</si>
  <si>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</si>
  <si>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</si>
  <si>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</si>
  <si>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</si>
  <si>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</si>
  <si>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</si>
  <si>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</si>
  <si>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</si>
  <si>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</si>
  <si>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</si>
  <si>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</si>
  <si>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</si>
  <si>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</si>
  <si>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</si>
  <si>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</si>
  <si>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</si>
  <si>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</si>
  <si>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</si>
  <si>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</si>
  <si>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</si>
  <si>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</si>
  <si>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</si>
  <si>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</si>
  <si>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</si>
  <si>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</si>
  <si>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</si>
  <si>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</si>
  <si>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</si>
  <si>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</si>
  <si>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</si>
  <si>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</si>
  <si>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</si>
  <si>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</si>
  <si>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</si>
  <si>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</si>
  <si>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</si>
  <si>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</si>
  <si>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</si>
  <si>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</si>
  <si>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</si>
  <si>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</si>
  <si>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</si>
  <si>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</si>
  <si>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</si>
  <si>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</si>
  <si>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</si>
  <si>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</si>
  <si>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</si>
  <si>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</si>
  <si>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</si>
  <si>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</si>
  <si>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</si>
  <si>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</si>
  <si>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</si>
  <si>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</si>
  <si>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</si>
  <si>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</si>
  <si>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</si>
  <si>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</si>
  <si>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</si>
  <si>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</si>
  <si>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</si>
  <si>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</si>
  <si>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</si>
  <si>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</si>
  <si>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</si>
  <si>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</si>
  <si>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</si>
  <si>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</si>
  <si>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</si>
  <si>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</si>
  <si>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</si>
  <si>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</si>
  <si>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</si>
  <si>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</si>
  <si>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</si>
  <si>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</si>
  <si>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</si>
  <si>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</si>
  <si>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</si>
  <si>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</si>
  <si>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</si>
  <si>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</si>
  <si>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</si>
  <si>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</si>
  <si>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</si>
  <si>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</si>
  <si>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</si>
  <si>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</si>
  <si>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</si>
  <si>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</si>
  <si>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</si>
  <si>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</si>
  <si>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</si>
  <si>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</si>
  <si>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</si>
  <si>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</si>
  <si>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</si>
  <si>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</si>
  <si>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</si>
  <si>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</si>
  <si>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</si>
  <si>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</si>
  <si>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</si>
  <si>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</si>
  <si>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</si>
  <si>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</si>
  <si>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</si>
  <si>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</si>
  <si>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</si>
  <si>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</si>
  <si>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</si>
  <si>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</si>
  <si>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</si>
  <si>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</si>
  <si>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</si>
  <si>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</si>
  <si>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</si>
  <si>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</si>
  <si>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</si>
  <si>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</si>
  <si>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</si>
  <si>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</si>
  <si>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</si>
  <si>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</si>
  <si>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</si>
  <si>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</si>
  <si>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</si>
  <si>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</si>
  <si>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</si>
  <si>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</si>
  <si>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</si>
  <si>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</si>
  <si>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</si>
  <si>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</si>
  <si>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</si>
  <si>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</si>
  <si>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</si>
  <si>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</si>
  <si>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</si>
  <si>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</si>
  <si>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</si>
  <si>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</si>
  <si>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</si>
  <si>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</si>
  <si>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</si>
  <si>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</si>
  <si>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</si>
  <si>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</si>
  <si>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</si>
  <si>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</si>
  <si>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</si>
  <si>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</si>
  <si>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</si>
  <si>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</si>
  <si>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</si>
  <si>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</si>
  <si>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</si>
  <si>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</si>
  <si>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</si>
  <si>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</si>
  <si>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</si>
  <si>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</si>
  <si>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</si>
  <si>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</si>
  <si>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</si>
  <si>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</si>
  <si>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</si>
  <si>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</si>
  <si>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</si>
  <si>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</si>
  <si>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</si>
  <si>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</si>
  <si>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</si>
  <si>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</si>
  <si>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</si>
  <si>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</si>
  <si>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</si>
  <si>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</si>
  <si>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</si>
  <si>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</si>
  <si>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</si>
  <si>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</si>
  <si>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</si>
  <si>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</si>
  <si>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</si>
  <si>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</si>
  <si>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</si>
  <si>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</si>
  <si>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</si>
  <si>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</si>
  <si>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</si>
  <si>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</si>
  <si>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</si>
  <si>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</si>
  <si>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</si>
  <si>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</si>
  <si>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</si>
  <si>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</si>
  <si>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</si>
  <si>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</si>
  <si>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</si>
  <si>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</si>
  <si>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</si>
  <si>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</si>
  <si>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</si>
  <si>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</si>
  <si>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</si>
  <si>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</si>
  <si>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</si>
  <si>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</si>
  <si>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</si>
  <si>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</si>
  <si>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</si>
  <si>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</si>
  <si>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</si>
  <si>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</si>
  <si>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</si>
  <si>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</si>
  <si>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</si>
  <si>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</si>
  <si>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</si>
  <si>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</si>
  <si>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</si>
  <si>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</si>
  <si>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</si>
  <si>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</si>
  <si>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</si>
  <si>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</si>
  <si>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</si>
  <si>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</si>
  <si>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</si>
  <si>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</si>
  <si>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</si>
  <si>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</si>
  <si>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</si>
  <si>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</si>
  <si>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</si>
  <si>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</si>
  <si>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</si>
  <si>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</si>
  <si>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</si>
  <si>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</si>
  <si>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</si>
  <si>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</si>
  <si>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</si>
  <si>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</si>
  <si>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</si>
  <si>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</si>
  <si>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</si>
  <si>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</si>
  <si>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</si>
  <si>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</si>
  <si>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</si>
  <si>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</si>
  <si>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</si>
  <si>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</si>
  <si>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</si>
  <si>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</si>
  <si>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</si>
  <si>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</si>
  <si>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</si>
  <si>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</si>
  <si>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</si>
  <si>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</si>
  <si>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</si>
  <si>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</si>
  <si>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</si>
  <si>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</si>
  <si>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</si>
  <si>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</si>
  <si>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</si>
  <si>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</si>
  <si>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</si>
  <si>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</si>
  <si>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</si>
  <si>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</si>
  <si>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</si>
  <si>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</si>
  <si>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</si>
  <si>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</si>
  <si>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</si>
  <si>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</si>
  <si>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</si>
  <si>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</si>
  <si>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</si>
  <si>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</si>
  <si>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</si>
  <si>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</si>
  <si>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</si>
  <si>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</si>
  <si>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</si>
  <si>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</si>
  <si>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</si>
  <si>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</si>
  <si>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</si>
  <si>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</si>
  <si>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</si>
  <si>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</si>
  <si>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</si>
  <si>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</si>
  <si>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</si>
  <si>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</si>
  <si>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</si>
  <si>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</si>
  <si>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</si>
  <si>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</si>
  <si>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</si>
  <si>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</si>
  <si>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</si>
  <si>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</si>
  <si>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</si>
  <si>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</si>
  <si>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</si>
  <si>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</si>
  <si>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</si>
  <si>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</si>
  <si>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</si>
  <si>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</si>
  <si>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</si>
  <si>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</si>
  <si>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</si>
  <si>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</si>
  <si>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</si>
  <si>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</si>
  <si>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</si>
  <si>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</si>
  <si>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</si>
  <si>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</si>
  <si>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</si>
  <si>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</si>
  <si>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</si>
  <si>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</si>
  <si>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</si>
  <si>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</si>
  <si>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</si>
  <si>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</si>
  <si>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</si>
  <si>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</si>
  <si>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</si>
  <si>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</si>
  <si>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</si>
  <si>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</si>
  <si>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</si>
  <si>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</si>
  <si>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</si>
  <si>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</si>
  <si>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</si>
  <si>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</si>
  <si>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</si>
  <si>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</si>
  <si>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</si>
  <si>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</si>
  <si>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</si>
  <si>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</si>
  <si>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</si>
  <si>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</si>
  <si>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</si>
  <si>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</si>
  <si>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</si>
  <si>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</si>
  <si>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</si>
  <si>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</si>
  <si>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</si>
  <si>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</si>
  <si>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</si>
  <si>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</si>
  <si>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</si>
  <si>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</si>
  <si>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</si>
  <si>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</si>
  <si>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</si>
  <si>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</si>
  <si>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</si>
  <si>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</si>
  <si>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</si>
  <si>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</si>
  <si>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</si>
  <si>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</si>
  <si>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</si>
  <si>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</si>
  <si>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</si>
  <si>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</si>
  <si>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</si>
  <si>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</si>
  <si>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</si>
  <si>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</si>
  <si>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</si>
  <si>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</si>
  <si>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</si>
  <si>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</si>
  <si>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</si>
  <si>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</si>
  <si>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</si>
  <si>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</si>
  <si>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</si>
  <si>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</si>
  <si>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</si>
  <si>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</si>
  <si>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</si>
  <si>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</si>
  <si>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</si>
  <si>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</si>
  <si>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</si>
  <si>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</si>
  <si>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</si>
  <si>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</si>
  <si>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</si>
  <si>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</si>
  <si>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</si>
  <si>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</si>
  <si>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</si>
  <si>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</si>
  <si>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</si>
  <si>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</si>
  <si>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</si>
  <si>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</si>
  <si>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</si>
  <si>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</si>
  <si>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</si>
  <si>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</si>
  <si>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</si>
  <si>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</si>
  <si>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</si>
  <si>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</si>
  <si>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</si>
  <si>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</si>
  <si>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</si>
  <si>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</si>
  <si>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</si>
  <si>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</si>
  <si>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</si>
  <si>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</si>
  <si>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</si>
  <si>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</si>
  <si>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</si>
  <si>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</si>
  <si>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</si>
  <si>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</si>
  <si>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</si>
  <si>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</si>
  <si>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</si>
  <si>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</si>
  <si>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</si>
  <si>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</si>
  <si>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</si>
  <si>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</si>
  <si>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</si>
  <si>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</si>
  <si>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</si>
  <si>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</si>
  <si>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</si>
  <si>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</si>
  <si>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</si>
  <si>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</si>
  <si>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</si>
  <si>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</si>
  <si>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</si>
  <si>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</si>
  <si>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</si>
  <si>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</si>
  <si>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</si>
  <si>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</si>
  <si>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</si>
  <si>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</si>
  <si>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</si>
  <si>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</si>
  <si>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</si>
  <si>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</si>
  <si>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</si>
  <si>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</si>
  <si>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</si>
  <si>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</si>
  <si>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</si>
  <si>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</si>
  <si>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</si>
  <si>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</si>
  <si>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</si>
  <si>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</si>
  <si>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</si>
  <si>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</si>
  <si>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</si>
  <si>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</si>
  <si>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</si>
  <si>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</si>
  <si>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</si>
  <si>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</si>
  <si>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</si>
  <si>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</si>
  <si>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</si>
  <si>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</si>
  <si>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</si>
  <si>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</si>
  <si>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</si>
  <si>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</si>
  <si>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</si>
  <si>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</si>
  <si>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</si>
  <si>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</si>
  <si>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</si>
  <si>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</si>
  <si>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</si>
  <si>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</si>
  <si>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</si>
  <si>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</si>
  <si>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</si>
  <si>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</si>
  <si>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</si>
  <si>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</si>
  <si>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</si>
  <si>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</si>
  <si>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</si>
  <si>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</si>
  <si>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</si>
  <si>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</si>
  <si>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</si>
  <si>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</si>
  <si>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</si>
  <si>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</si>
  <si>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</si>
  <si>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</si>
  <si>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</si>
  <si>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</si>
  <si>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</si>
  <si>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</si>
  <si>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</si>
  <si>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</si>
  <si>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</si>
  <si>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</si>
  <si>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</si>
  <si>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</si>
  <si>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</si>
  <si>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</si>
  <si>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</si>
  <si>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</si>
  <si>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</si>
  <si>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</si>
  <si>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</si>
  <si>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</si>
  <si>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</si>
  <si>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</si>
  <si>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</si>
  <si>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</si>
  <si>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</si>
  <si>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</si>
  <si>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</si>
  <si>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</si>
  <si>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</si>
  <si>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</si>
  <si>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</si>
  <si>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</si>
  <si>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</si>
  <si>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</si>
  <si>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</si>
  <si>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</si>
  <si>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</si>
  <si>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</si>
  <si>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</si>
  <si>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</si>
  <si>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</si>
  <si>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</si>
  <si>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</si>
  <si>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</si>
  <si>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</si>
  <si>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</si>
  <si>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</si>
  <si>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</si>
  <si>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</si>
  <si>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</si>
  <si>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</si>
  <si>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</si>
  <si>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</si>
  <si>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</si>
  <si>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</si>
  <si>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</si>
  <si>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</si>
  <si>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</si>
  <si>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</si>
  <si>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</si>
  <si>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</si>
  <si>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</si>
  <si>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</si>
  <si>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</si>
  <si>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</si>
  <si>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</si>
  <si>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</si>
  <si>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</si>
  <si>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</si>
  <si>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</si>
  <si>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</si>
  <si>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</si>
  <si>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</si>
  <si>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</si>
  <si>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</si>
  <si>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</si>
  <si>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</si>
  <si>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</si>
  <si>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</si>
  <si>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</si>
  <si>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</si>
  <si>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</si>
  <si>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</si>
  <si>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</si>
  <si>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</si>
  <si>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</si>
  <si>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</si>
  <si>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</si>
  <si>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</si>
  <si>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</si>
  <si>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</si>
  <si>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</si>
  <si>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</si>
  <si>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</si>
  <si>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</si>
  <si>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</si>
  <si>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</si>
  <si>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</si>
  <si>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</si>
  <si>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</si>
  <si>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</si>
  <si>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</si>
  <si>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</si>
  <si>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</si>
  <si>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</si>
  <si>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</si>
  <si>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</si>
  <si>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</si>
  <si>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</si>
  <si>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</si>
  <si>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</si>
  <si>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</si>
  <si>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</si>
  <si>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</si>
  <si>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</si>
  <si>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</si>
  <si>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</si>
  <si>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</si>
  <si>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</si>
  <si>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</si>
  <si>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</si>
  <si>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</si>
  <si>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</si>
  <si>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</si>
  <si>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</si>
  <si>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</si>
  <si>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</si>
  <si>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</si>
  <si>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</si>
  <si>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</si>
  <si>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</si>
  <si>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</si>
  <si>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</si>
  <si>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</si>
  <si>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</si>
  <si>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</si>
  <si>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</si>
  <si>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</si>
  <si>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</si>
  <si>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</si>
  <si>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</si>
  <si>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</si>
  <si>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</si>
  <si>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</si>
  <si>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</si>
  <si>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</si>
  <si>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</si>
  <si>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</si>
  <si>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</si>
  <si>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</si>
  <si>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</si>
  <si>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</si>
  <si>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</si>
  <si>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</si>
  <si>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</si>
  <si>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</si>
  <si>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</si>
  <si>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</si>
  <si>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</si>
  <si>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</si>
  <si>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</si>
  <si>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</si>
  <si>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</si>
  <si>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</si>
  <si>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</si>
  <si>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</si>
  <si>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</si>
  <si>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</si>
  <si>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</si>
  <si>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</si>
  <si>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</si>
  <si>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</si>
  <si>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</si>
  <si>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</si>
  <si>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</si>
  <si>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</si>
  <si>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</si>
  <si>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</si>
  <si>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</si>
  <si>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</si>
  <si>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</si>
  <si>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</si>
  <si>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</si>
  <si>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</si>
  <si>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</si>
  <si>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</si>
  <si>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</si>
  <si>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</si>
  <si>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</si>
  <si>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</si>
  <si>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</si>
  <si>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</si>
  <si>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</si>
  <si>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</si>
  <si>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</si>
  <si>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</si>
  <si>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</si>
  <si>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</si>
  <si>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</si>
  <si>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</si>
  <si>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</si>
  <si>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</si>
  <si>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</si>
  <si>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</si>
  <si>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</si>
  <si>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</si>
  <si>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</si>
  <si>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</si>
  <si>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</si>
  <si>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</si>
  <si>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</si>
  <si>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</si>
  <si>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</si>
  <si>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</si>
  <si>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</si>
  <si>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</si>
  <si>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</si>
  <si>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</si>
  <si>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</si>
  <si>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</si>
  <si>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</si>
  <si>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</si>
  <si>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</si>
  <si>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</si>
  <si>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</si>
  <si>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</si>
  <si>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</si>
  <si>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</si>
  <si>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</si>
  <si>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</si>
  <si>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</si>
  <si>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</si>
  <si>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</si>
  <si>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</si>
  <si>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</si>
  <si>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</si>
  <si>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</si>
  <si>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</si>
  <si>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</si>
  <si>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</si>
  <si>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</si>
  <si>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</si>
  <si>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</si>
  <si>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</si>
  <si>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</si>
  <si>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</si>
  <si>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</si>
  <si>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</si>
  <si>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</si>
  <si>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</si>
  <si>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</si>
  <si>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</si>
  <si>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</si>
  <si>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</si>
  <si>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</si>
  <si>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</si>
  <si>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</si>
  <si>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</si>
  <si>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</si>
  <si>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</si>
  <si>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</si>
  <si>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</si>
  <si>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</si>
  <si>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</si>
  <si>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</si>
  <si>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</si>
  <si>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</si>
  <si>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</si>
  <si>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</si>
  <si>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</si>
  <si>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</si>
  <si>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</si>
  <si>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</si>
  <si>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</si>
  <si>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</si>
  <si>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</si>
  <si>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</si>
  <si>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</si>
  <si>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</si>
  <si>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</si>
  <si>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</si>
  <si>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</si>
  <si>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</si>
  <si>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</si>
  <si>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</si>
  <si>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</si>
  <si>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</si>
  <si>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</si>
  <si>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</si>
  <si>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</si>
  <si>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</si>
  <si>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</si>
  <si>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</si>
  <si>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</si>
  <si>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</si>
  <si>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</si>
  <si>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</si>
  <si>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</si>
  <si>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</si>
  <si>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</si>
  <si>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</si>
  <si>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</si>
  <si>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</si>
  <si>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</si>
  <si>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</si>
  <si>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</si>
  <si>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</si>
  <si>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</si>
  <si>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</si>
  <si>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</si>
  <si>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</si>
  <si>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</si>
  <si>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</si>
  <si>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</si>
  <si>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</si>
  <si>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</si>
  <si>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</si>
  <si>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</si>
  <si>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</si>
  <si>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</si>
  <si>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</si>
  <si>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</si>
  <si>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</si>
  <si>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</si>
  <si>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</si>
  <si>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</si>
  <si>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</si>
  <si>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</si>
  <si>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</si>
  <si>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</si>
  <si>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</si>
  <si>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</si>
  <si>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</si>
  <si>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</si>
  <si>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</si>
  <si>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</si>
  <si>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</si>
  <si>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</si>
  <si>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</si>
  <si>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</si>
  <si>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</si>
  <si>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</si>
  <si>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</si>
  <si>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</si>
  <si>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</si>
  <si>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</si>
  <si>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</si>
  <si>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</si>
  <si>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</si>
  <si>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</si>
  <si>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</si>
  <si>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</si>
  <si>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</si>
  <si>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</si>
  <si>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</si>
  <si>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</si>
  <si>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</si>
  <si>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</si>
  <si>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</si>
  <si>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</si>
  <si>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</si>
  <si>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</si>
  <si>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</si>
  <si>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</si>
  <si>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</si>
  <si>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</si>
  <si>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</si>
  <si>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</si>
  <si>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</si>
  <si>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</si>
  <si>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</si>
  <si>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</si>
  <si>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</si>
  <si>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</si>
  <si>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</si>
  <si>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</si>
  <si>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</si>
  <si>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</si>
  <si>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</si>
  <si>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</si>
  <si>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</si>
  <si>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</si>
  <si>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</si>
  <si>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</si>
  <si>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</si>
  <si>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</si>
  <si>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</si>
  <si>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</si>
  <si>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</si>
  <si>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</si>
  <si>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</si>
  <si>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</si>
  <si>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</si>
  <si>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</si>
  <si>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</si>
  <si>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</si>
  <si>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</si>
  <si>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</si>
  <si>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</si>
  <si>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</si>
  <si>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</si>
  <si>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</si>
  <si>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</si>
  <si>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</si>
  <si>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</si>
  <si>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</si>
  <si>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</si>
  <si>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</si>
  <si>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</si>
  <si>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</si>
  <si>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</si>
  <si>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</si>
  <si>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</si>
  <si>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</si>
  <si>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</si>
  <si>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</si>
  <si>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</si>
  <si>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</si>
  <si>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</si>
  <si>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</si>
  <si>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</si>
  <si>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</si>
  <si>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</si>
  <si>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</si>
  <si>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</si>
  <si>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</si>
  <si>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</si>
  <si>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</si>
  <si>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</si>
  <si>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</si>
  <si>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</si>
  <si>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</si>
  <si>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</si>
  <si>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</si>
  <si>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</si>
  <si>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</si>
  <si>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</si>
  <si>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</si>
  <si>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</si>
  <si>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</si>
  <si>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</si>
  <si>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</si>
  <si>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</si>
  <si>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</si>
  <si>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</si>
  <si>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</si>
  <si>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</si>
  <si>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</si>
  <si>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</si>
  <si>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</si>
  <si>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</si>
  <si>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</si>
  <si>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</si>
  <si>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</si>
  <si>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</si>
  <si>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</si>
  <si>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</si>
  <si>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</si>
  <si>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</si>
  <si>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</si>
  <si>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</si>
  <si>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</si>
  <si>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</si>
  <si>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</si>
  <si>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</si>
  <si>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</si>
  <si>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</si>
  <si>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</si>
  <si>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</si>
  <si>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</si>
  <si>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</si>
  <si>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</si>
  <si>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</si>
  <si>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</si>
  <si>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</si>
  <si>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</si>
  <si>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</si>
  <si>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</si>
  <si>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</si>
  <si>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</si>
  <si>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</si>
  <si>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</si>
  <si>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</si>
  <si>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</si>
  <si>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</si>
  <si>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</si>
  <si>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</si>
  <si>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</si>
  <si>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</si>
  <si>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</si>
  <si>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</si>
  <si>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</si>
  <si>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</si>
  <si>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</si>
  <si>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</si>
  <si>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</si>
  <si>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</si>
  <si>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</si>
  <si>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</si>
  <si>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</si>
  <si>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</si>
  <si>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</si>
  <si>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</si>
  <si>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</si>
  <si>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</si>
  <si>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</si>
  <si>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</si>
  <si>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</si>
  <si>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</si>
  <si>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</si>
  <si>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</si>
  <si>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</si>
  <si>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</si>
  <si>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</si>
  <si>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</si>
  <si>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</si>
  <si>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</si>
  <si>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</si>
  <si>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</si>
  <si>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</si>
  <si>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</si>
  <si>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</si>
  <si>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</si>
  <si>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</si>
  <si>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</si>
  <si>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</si>
  <si>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</si>
  <si>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</si>
  <si>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</si>
  <si>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</si>
  <si>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</si>
  <si>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</si>
  <si>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</si>
  <si>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</si>
  <si>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</si>
  <si>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</si>
  <si>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</si>
  <si>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</si>
  <si>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</si>
  <si>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</si>
  <si>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</si>
  <si>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</si>
  <si>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</si>
  <si>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</si>
  <si>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</si>
  <si>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</si>
  <si>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</si>
  <si>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</si>
  <si>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</si>
  <si>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</si>
  <si>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</si>
  <si>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</si>
  <si>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</si>
  <si>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</si>
  <si>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</si>
  <si>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</si>
  <si>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</si>
  <si>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</si>
  <si>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</si>
  <si>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</si>
  <si>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</si>
  <si>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</si>
  <si>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</si>
  <si>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</si>
  <si>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</si>
  <si>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</si>
  <si>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</si>
  <si>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</si>
  <si>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</si>
  <si>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</si>
  <si>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</si>
  <si>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</si>
  <si>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</si>
  <si>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</si>
  <si>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</si>
  <si>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</si>
  <si>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</si>
  <si>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</si>
  <si>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</si>
  <si>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</si>
  <si>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</si>
  <si>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</si>
  <si>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</si>
  <si>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</si>
  <si>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</si>
  <si>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</si>
  <si>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</si>
  <si>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</si>
  <si>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</si>
  <si>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</si>
  <si>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</si>
  <si>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</si>
  <si>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</si>
  <si>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</si>
  <si>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</si>
  <si>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</si>
  <si>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</si>
  <si>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</si>
  <si>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</si>
  <si>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</si>
  <si>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</si>
  <si>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</si>
  <si>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</si>
  <si>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</si>
  <si>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</si>
  <si>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</si>
  <si>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</si>
  <si>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</si>
  <si>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</si>
  <si>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</si>
  <si>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</si>
  <si>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</si>
  <si>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</si>
  <si>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</si>
  <si>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</si>
  <si>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</si>
  <si>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</si>
  <si>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</si>
  <si>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</si>
  <si>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</si>
  <si>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</si>
  <si>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</si>
  <si>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</si>
  <si>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</si>
  <si>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</si>
  <si>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</si>
  <si>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</si>
  <si>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</si>
  <si>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</si>
  <si>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</si>
  <si>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</si>
  <si>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</si>
  <si>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</si>
  <si>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</si>
  <si>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</si>
  <si>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</si>
  <si>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</si>
  <si>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</si>
  <si>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</si>
  <si>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</si>
  <si>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</si>
  <si>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</si>
  <si>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</si>
  <si>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</si>
  <si>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</si>
  <si>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</si>
  <si>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</si>
  <si>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</si>
  <si>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</si>
  <si>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</si>
  <si>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</si>
  <si>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</si>
  <si>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</si>
  <si>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</si>
  <si>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</si>
  <si>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</si>
  <si>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</si>
  <si>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</si>
  <si>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</si>
  <si>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</si>
  <si>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</si>
  <si>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</si>
  <si>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</si>
  <si>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</si>
  <si>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</si>
  <si>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</si>
  <si>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</si>
  <si>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</si>
  <si>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</si>
  <si>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</si>
  <si>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</si>
  <si>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</si>
  <si>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</si>
  <si>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</si>
  <si>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</si>
  <si>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</si>
  <si>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</si>
  <si>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</si>
  <si>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</si>
  <si>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</si>
  <si>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</si>
  <si>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</si>
  <si>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</si>
  <si>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</si>
  <si>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</si>
  <si>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</si>
  <si>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</si>
  <si>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</si>
  <si>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</si>
  <si>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</si>
  <si>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</si>
  <si>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</si>
  <si>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</si>
  <si>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</si>
  <si>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</si>
  <si>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</si>
  <si>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</si>
  <si>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</si>
  <si>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</si>
  <si>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</si>
  <si>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</si>
  <si>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</si>
  <si>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</si>
  <si>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</si>
  <si>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</si>
  <si>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</si>
  <si>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</si>
  <si>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</si>
  <si>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</si>
  <si>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</si>
  <si>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</si>
  <si>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</si>
  <si>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</si>
  <si>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</si>
  <si>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</si>
  <si>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</si>
  <si>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</si>
  <si>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</si>
  <si>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</si>
  <si>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</si>
  <si>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</si>
  <si>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</si>
  <si>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</si>
  <si>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</si>
  <si>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</si>
  <si>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</si>
  <si>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</si>
  <si>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</si>
  <si>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</si>
  <si>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</si>
  <si>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</si>
  <si>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</si>
  <si>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</si>
  <si>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</si>
  <si>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</si>
  <si>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</si>
  <si>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</si>
  <si>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</si>
  <si>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</si>
  <si>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</si>
  <si>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</si>
  <si>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</si>
  <si>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</si>
  <si>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</si>
  <si>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</si>
  <si>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</si>
  <si>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</si>
  <si>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</si>
  <si>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</si>
  <si>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</si>
  <si>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</si>
  <si>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</si>
  <si>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</si>
  <si>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</si>
  <si>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</si>
  <si>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</si>
  <si>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</si>
  <si>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</si>
  <si>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</si>
  <si>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</si>
  <si>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</si>
  <si>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</si>
  <si>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</si>
  <si>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</si>
  <si>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</si>
  <si>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</si>
  <si>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</si>
  <si>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</si>
  <si>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</si>
  <si>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</si>
  <si>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</si>
  <si>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</si>
  <si>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</si>
  <si>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</si>
  <si>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</si>
  <si>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</si>
  <si>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</si>
  <si>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</si>
  <si>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</si>
  <si>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</si>
  <si>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</si>
  <si>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</si>
  <si>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</si>
  <si>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</si>
  <si>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</si>
  <si>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</si>
  <si>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</si>
  <si>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</si>
  <si>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</si>
  <si>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</si>
  <si>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</si>
  <si>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</si>
  <si>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</si>
  <si>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</si>
  <si>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</si>
  <si>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</si>
  <si>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</si>
  <si>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</si>
  <si>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</si>
  <si>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</si>
  <si>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</si>
  <si>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</si>
  <si>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</si>
  <si>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</si>
  <si>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</si>
  <si>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</si>
  <si>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</si>
  <si>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</si>
  <si>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</si>
  <si>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</si>
  <si>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</si>
  <si>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</si>
  <si>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</si>
  <si>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</si>
  <si>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</si>
  <si>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</si>
  <si>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</si>
  <si>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</si>
  <si>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</si>
  <si>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</si>
  <si>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</si>
  <si>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</si>
  <si>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</si>
  <si>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</si>
  <si>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</si>
  <si>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</si>
  <si>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</si>
  <si>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</si>
  <si>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</si>
  <si>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</si>
  <si>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</si>
  <si>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</si>
  <si>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</si>
  <si>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</si>
  <si>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</si>
  <si>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</si>
  <si>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</si>
  <si>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</si>
  <si>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</si>
  <si>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</si>
  <si>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</si>
  <si>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</si>
  <si>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</si>
  <si>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</si>
  <si>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</si>
  <si>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</si>
  <si>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</si>
  <si>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</si>
  <si>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</si>
  <si>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</si>
  <si>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</si>
  <si>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</si>
  <si>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</si>
  <si>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</si>
  <si>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</si>
  <si>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</si>
  <si>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</si>
  <si>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</si>
  <si>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</si>
  <si>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</si>
  <si>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</si>
  <si>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</si>
  <si>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</si>
  <si>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</si>
  <si>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</si>
  <si>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</si>
  <si>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</si>
  <si>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</si>
  <si>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</si>
  <si>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</si>
  <si>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</si>
  <si>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</si>
  <si>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</si>
  <si>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</si>
  <si>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</si>
  <si>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</si>
  <si>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</si>
  <si>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</si>
  <si>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</si>
  <si>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</si>
  <si>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</si>
  <si>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</si>
  <si>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</si>
  <si>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</si>
  <si>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</si>
  <si>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</si>
  <si>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</si>
  <si>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</si>
  <si>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</si>
  <si>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</si>
  <si>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</si>
  <si>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</si>
  <si>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</si>
  <si>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</si>
  <si>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</si>
  <si>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</si>
  <si>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</si>
  <si>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</si>
  <si>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</si>
  <si>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</si>
  <si>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</si>
  <si>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</si>
  <si>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</si>
  <si>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</si>
  <si>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</si>
  <si>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</si>
  <si>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</si>
  <si>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</si>
  <si>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</si>
  <si>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</si>
  <si>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</si>
  <si>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</si>
  <si>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</si>
  <si>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</si>
  <si>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</si>
  <si>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</si>
  <si>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</si>
  <si>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</si>
  <si>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</si>
  <si>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</si>
  <si>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</si>
  <si>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</si>
  <si>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</si>
  <si>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</si>
  <si>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</si>
  <si>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</si>
  <si>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</si>
  <si>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</si>
  <si>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</si>
  <si>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</si>
  <si>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</si>
  <si>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</si>
  <si>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</si>
  <si>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</si>
  <si>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</si>
  <si>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</si>
  <si>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</si>
  <si>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</si>
  <si>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</si>
  <si>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</si>
  <si>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</si>
  <si>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</si>
  <si>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</si>
  <si>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</si>
  <si>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</si>
  <si>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</si>
  <si>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</si>
  <si>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</si>
  <si>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</si>
  <si>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</si>
  <si>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</si>
  <si>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</si>
  <si>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</si>
  <si>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</si>
  <si>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</si>
  <si>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</si>
  <si>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</si>
  <si>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</si>
  <si>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</si>
  <si>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</si>
  <si>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</si>
  <si>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</si>
  <si>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</si>
  <si>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</si>
  <si>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</si>
  <si>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</si>
  <si>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</si>
  <si>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</si>
  <si>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</si>
  <si>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</si>
  <si>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</si>
  <si>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</si>
  <si>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</si>
  <si>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</si>
  <si>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</si>
  <si>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</si>
  <si>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</si>
  <si>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</si>
  <si>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</si>
  <si>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</si>
  <si>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</si>
  <si>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</si>
  <si>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</si>
  <si>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</si>
  <si>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</si>
  <si>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</si>
  <si>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</si>
  <si>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</si>
  <si>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</si>
  <si>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</si>
  <si>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</si>
  <si>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</si>
  <si>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</si>
  <si>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</si>
  <si>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</si>
  <si>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</si>
  <si>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</si>
  <si>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</si>
  <si>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</si>
  <si>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</si>
  <si>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</si>
  <si>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</si>
  <si>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</si>
  <si>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</si>
  <si>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</si>
  <si>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</si>
  <si>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</si>
  <si>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</si>
  <si>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</si>
  <si>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</si>
  <si>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</si>
  <si>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</si>
  <si>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</si>
  <si>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</si>
  <si>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</si>
  <si>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</si>
  <si>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</si>
  <si>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</si>
  <si>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</si>
  <si>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</si>
  <si>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</si>
  <si>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</si>
  <si>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</si>
  <si>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</si>
  <si>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</si>
  <si>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</si>
  <si>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</si>
  <si>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</si>
  <si>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</si>
  <si>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</si>
  <si>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</si>
  <si>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</si>
  <si>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</si>
  <si>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</si>
  <si>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</si>
  <si>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</si>
  <si>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</si>
  <si>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</si>
  <si>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</si>
  <si>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</si>
  <si>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</si>
  <si>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</si>
  <si>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</si>
  <si>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</si>
  <si>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</si>
  <si>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</si>
  <si>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</si>
  <si>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</si>
  <si>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</si>
  <si>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</si>
  <si>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</si>
  <si>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</si>
  <si>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</si>
  <si>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</si>
  <si>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</si>
  <si>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</si>
  <si>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</si>
  <si>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</si>
  <si>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</si>
  <si>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</si>
  <si>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</si>
  <si>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</si>
  <si>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</si>
  <si>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</si>
  <si>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</si>
  <si>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</si>
  <si>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</si>
  <si>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</si>
  <si>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</si>
  <si>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</si>
  <si>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</si>
  <si>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</si>
  <si>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</si>
  <si>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</si>
  <si>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</si>
  <si>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</si>
  <si>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</si>
  <si>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</si>
  <si>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</si>
  <si>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</si>
  <si>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</si>
  <si>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</si>
  <si>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</si>
  <si>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</si>
  <si>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</si>
  <si>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</si>
  <si>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</si>
  <si>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</si>
  <si>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</si>
  <si>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</si>
  <si>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</si>
  <si>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</si>
  <si>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</si>
  <si>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</si>
  <si>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</si>
  <si>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</si>
  <si>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</si>
  <si>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</si>
  <si>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</si>
  <si>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</si>
  <si>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</si>
  <si>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</si>
  <si>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</si>
  <si>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</si>
  <si>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</si>
  <si>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</si>
  <si>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</si>
  <si>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</si>
  <si>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</si>
  <si>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</si>
  <si>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</si>
  <si>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</si>
  <si>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</si>
  <si>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</si>
  <si>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</si>
  <si>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</si>
  <si>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</si>
  <si>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</si>
  <si>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</si>
  <si>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</si>
  <si>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</si>
  <si>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</si>
  <si>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</si>
  <si>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</si>
  <si>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</si>
  <si>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</si>
  <si>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</si>
  <si>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</si>
  <si>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</si>
  <si>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</si>
  <si>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</si>
  <si>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</si>
  <si>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</si>
  <si>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</si>
  <si>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</si>
  <si>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</si>
  <si>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</si>
  <si>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</si>
  <si>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</si>
  <si>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</si>
  <si>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</si>
  <si>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</si>
  <si>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</si>
  <si>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</si>
  <si>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</si>
  <si>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</si>
  <si>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</si>
  <si>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</si>
  <si>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</si>
  <si>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</si>
  <si>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</si>
  <si>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</si>
  <si>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</si>
  <si>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</si>
  <si>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</si>
  <si>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</si>
  <si>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</si>
  <si>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</si>
  <si>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</si>
  <si>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</si>
  <si>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</si>
  <si>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</si>
  <si>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</si>
  <si>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</si>
  <si>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</si>
  <si>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</si>
  <si>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</si>
  <si>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</si>
  <si>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</si>
  <si>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</si>
  <si>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</si>
  <si>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</si>
  <si>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</si>
  <si>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</si>
  <si>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</si>
  <si>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</si>
  <si>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</si>
  <si>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</si>
  <si>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</si>
  <si>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</si>
  <si>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</si>
  <si>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</si>
  <si>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</si>
  <si>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</si>
  <si>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</si>
  <si>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</si>
  <si>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</si>
  <si>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</si>
  <si>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</si>
  <si>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</si>
  <si>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</si>
  <si>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</si>
  <si>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</si>
  <si>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</si>
  <si>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</si>
  <si>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</si>
  <si>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</si>
  <si>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</si>
  <si>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</si>
  <si>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</si>
  <si>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</si>
  <si>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</si>
  <si>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</si>
  <si>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</si>
  <si>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</si>
  <si>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</si>
  <si>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</si>
  <si>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</si>
  <si>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</si>
  <si>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</si>
  <si>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</si>
  <si>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</si>
  <si>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</si>
  <si>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</si>
  <si>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</si>
  <si>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</si>
  <si>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</si>
  <si>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</si>
  <si>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</si>
  <si>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</si>
  <si>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</si>
  <si>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</si>
  <si>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</si>
  <si>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</si>
  <si>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</si>
  <si>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</si>
  <si>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</si>
  <si>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</si>
  <si>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</si>
  <si>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</si>
  <si>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</si>
  <si>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</si>
  <si>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</si>
  <si>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</si>
  <si>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</si>
  <si>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</si>
  <si>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</si>
  <si>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</si>
  <si>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</si>
  <si>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</si>
  <si>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</si>
  <si>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</si>
  <si>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</si>
  <si>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</si>
  <si>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</si>
  <si>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</si>
  <si>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</si>
  <si>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</si>
  <si>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</si>
  <si>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</si>
  <si>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</si>
  <si>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</si>
  <si>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</si>
  <si>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</si>
  <si>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</si>
  <si>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</si>
  <si>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</si>
  <si>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</si>
  <si>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</si>
  <si>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</si>
  <si>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</si>
  <si>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</si>
  <si>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</si>
  <si>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</si>
  <si>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</si>
  <si>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</si>
  <si>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</si>
  <si>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</si>
  <si>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</si>
  <si>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</si>
  <si>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</si>
  <si>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</si>
  <si>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</si>
  <si>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</si>
  <si>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</si>
  <si>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</si>
  <si>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</si>
  <si>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</si>
  <si>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</si>
  <si>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</si>
  <si>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</si>
  <si>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</si>
  <si>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</si>
  <si>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</si>
  <si>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</si>
  <si>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</si>
  <si>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</si>
  <si>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</si>
  <si>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</si>
  <si>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</si>
  <si>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</si>
  <si>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</si>
  <si>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</si>
  <si>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</si>
  <si>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</si>
  <si>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</si>
  <si>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</si>
  <si>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</si>
  <si>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</si>
  <si>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</si>
  <si>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</si>
  <si>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</si>
  <si>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</si>
  <si>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</si>
  <si>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</si>
  <si>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</si>
  <si>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</si>
  <si>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</si>
  <si>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</si>
  <si>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</si>
  <si>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</si>
  <si>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</si>
  <si>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</si>
  <si>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</si>
  <si>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</si>
  <si>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</si>
  <si>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</si>
  <si>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</si>
  <si>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</si>
  <si>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</si>
  <si>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</si>
  <si>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</si>
  <si>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</si>
  <si>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</si>
  <si>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</si>
  <si>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</si>
  <si>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</si>
  <si>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</si>
  <si>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</si>
  <si>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</si>
  <si>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</si>
  <si>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</si>
  <si>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</si>
  <si>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</si>
  <si>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</si>
  <si>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</si>
  <si>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</si>
  <si>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</si>
  <si>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</si>
  <si>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</si>
  <si>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</si>
  <si>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</si>
  <si>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</si>
  <si>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</si>
  <si>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</si>
  <si>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</si>
  <si>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</si>
  <si>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</si>
  <si>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</si>
  <si>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</si>
  <si>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</si>
  <si>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</si>
  <si>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</si>
  <si>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</si>
  <si>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</si>
  <si>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</si>
  <si>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</si>
  <si>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</si>
  <si>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</si>
  <si>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</si>
  <si>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</si>
  <si>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</si>
  <si>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</si>
  <si>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</si>
  <si>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</si>
  <si>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</si>
  <si>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</si>
  <si>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</si>
  <si>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</si>
  <si>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</si>
  <si>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</si>
  <si>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</si>
  <si>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</si>
  <si>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</si>
  <si>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</si>
  <si>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</si>
  <si>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</si>
  <si>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</si>
  <si>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</si>
  <si>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</si>
  <si>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</si>
  <si>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</si>
  <si>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</si>
  <si>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</si>
  <si>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</si>
  <si>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</si>
  <si>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</si>
  <si>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</si>
  <si>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</si>
  <si>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</si>
  <si>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</si>
  <si>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</si>
  <si>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</si>
  <si>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</si>
  <si>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</si>
  <si>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</si>
  <si>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</si>
  <si>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</si>
  <si>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</si>
  <si>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</si>
  <si>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</si>
  <si>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</si>
  <si>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</si>
  <si>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</si>
  <si>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</si>
  <si>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</si>
  <si>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</si>
  <si>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</si>
  <si>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</si>
  <si>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</si>
  <si>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</si>
  <si>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</si>
  <si>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</si>
  <si>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</si>
  <si>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</si>
  <si>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</si>
  <si>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</si>
  <si>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</si>
  <si>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</si>
  <si>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</si>
  <si>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</si>
  <si>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</si>
  <si>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</si>
  <si>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</si>
  <si>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</si>
  <si>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</si>
  <si>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</si>
  <si>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</si>
  <si>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</si>
  <si>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</si>
  <si>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</si>
  <si>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</si>
  <si>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</si>
  <si>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</si>
  <si>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</si>
  <si>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</si>
  <si>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</si>
  <si>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</si>
  <si>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</si>
  <si>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</si>
  <si>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</si>
  <si>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</si>
  <si>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</si>
  <si>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</si>
  <si>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</si>
  <si>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</si>
  <si>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</si>
  <si>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</si>
  <si>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</si>
  <si>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</si>
  <si>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</si>
  <si>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</si>
  <si>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</si>
  <si>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</si>
  <si>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</si>
  <si>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</si>
  <si>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</si>
  <si>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</si>
  <si>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</si>
  <si>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</si>
  <si>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</si>
  <si>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</si>
  <si>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</si>
  <si>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</si>
  <si>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</si>
  <si>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</si>
  <si>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</si>
  <si>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</si>
  <si>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</si>
  <si>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</si>
  <si>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</si>
  <si>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</si>
  <si>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</si>
  <si>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</si>
  <si>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</si>
  <si>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</si>
  <si>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</si>
  <si>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</si>
  <si>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</si>
  <si>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</si>
  <si>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</si>
  <si>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</si>
  <si>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</si>
  <si>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</si>
  <si>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</si>
  <si>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</si>
  <si>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</si>
  <si>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</si>
  <si>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</si>
  <si>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</si>
  <si>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</si>
  <si>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</si>
  <si>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</si>
  <si>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</si>
  <si>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</si>
  <si>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</si>
  <si>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</si>
  <si>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</si>
  <si>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</si>
  <si>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</si>
  <si>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</si>
  <si>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</si>
  <si>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</si>
  <si>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</si>
  <si>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</si>
  <si>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</si>
  <si>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</si>
  <si>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</si>
  <si>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</si>
  <si>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</si>
  <si>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</si>
  <si>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</si>
  <si>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</si>
  <si>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</si>
  <si>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</si>
  <si>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</si>
  <si>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</si>
  <si>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</si>
  <si>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</si>
  <si>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</si>
  <si>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</si>
  <si>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</si>
  <si>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</si>
  <si>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</si>
  <si>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</si>
  <si>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</si>
  <si>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</si>
  <si>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</si>
  <si>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</si>
  <si>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</si>
  <si>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</si>
  <si>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</si>
  <si>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</si>
  <si>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</si>
  <si>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</si>
  <si>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</si>
  <si>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</si>
  <si>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</si>
  <si>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</si>
  <si>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</si>
  <si>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</si>
  <si>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</si>
  <si>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</si>
  <si>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</si>
  <si>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</si>
  <si>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</si>
  <si>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</si>
  <si>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</si>
  <si>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</si>
  <si>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</si>
  <si>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</si>
  <si>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</si>
  <si>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</si>
  <si>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</si>
  <si>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</si>
  <si>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</si>
  <si>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</si>
  <si>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</si>
  <si>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</si>
  <si>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</si>
  <si>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</si>
  <si>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</si>
  <si>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</si>
  <si>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</si>
  <si>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</si>
  <si>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</si>
  <si>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</si>
  <si>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</si>
  <si>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</si>
  <si>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</si>
  <si>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</si>
  <si>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</si>
  <si>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</si>
  <si>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</si>
  <si>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</si>
  <si>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</si>
  <si>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</si>
  <si>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</si>
  <si>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</si>
  <si>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</si>
  <si>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</si>
  <si>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</si>
  <si>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</si>
  <si>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</si>
  <si>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</si>
  <si>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</si>
  <si>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</si>
  <si>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</si>
  <si>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</si>
  <si>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</si>
  <si>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</si>
  <si>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</si>
  <si>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</si>
  <si>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</si>
  <si>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</si>
  <si>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</si>
  <si>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</si>
  <si>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</si>
  <si>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</si>
  <si>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</si>
  <si>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</si>
  <si>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</si>
  <si>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</si>
  <si>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</si>
  <si>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</si>
  <si>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</si>
  <si>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</si>
  <si>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</si>
  <si>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</si>
  <si>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</si>
  <si>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</si>
  <si>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</si>
  <si>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</si>
  <si>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</si>
  <si>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</si>
  <si>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</si>
  <si>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</si>
  <si>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</si>
  <si>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</si>
  <si>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</si>
  <si>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</si>
  <si>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</si>
  <si>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</si>
  <si>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</si>
  <si>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</si>
  <si>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</si>
  <si>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</si>
  <si>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</si>
  <si>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</si>
  <si>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</si>
  <si>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</si>
  <si>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</si>
  <si>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</si>
  <si>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</si>
  <si>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</si>
  <si>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</si>
  <si>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</si>
  <si>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</si>
  <si>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</si>
  <si>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</si>
  <si>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</si>
  <si>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</si>
  <si>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</si>
  <si>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</si>
  <si>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</si>
  <si>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</si>
  <si>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</si>
  <si>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</si>
  <si>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</si>
  <si>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</si>
  <si>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</si>
  <si>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</si>
  <si>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</si>
  <si>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</si>
  <si>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</si>
  <si>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</si>
  <si>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</si>
  <si>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</si>
  <si>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</si>
  <si>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</si>
  <si>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</si>
  <si>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</si>
  <si>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</si>
  <si>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</si>
  <si>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</si>
  <si>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</si>
  <si>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</si>
  <si>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</si>
  <si>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</si>
  <si>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</si>
  <si>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</si>
  <si>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</si>
  <si>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</si>
  <si>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</si>
  <si>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</si>
  <si>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</si>
  <si>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</si>
  <si>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</si>
  <si>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</si>
  <si>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</si>
  <si>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</si>
  <si>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</si>
  <si>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</si>
  <si>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</si>
  <si>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</si>
  <si>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</si>
  <si>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</si>
  <si>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</si>
  <si>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</si>
  <si>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</si>
  <si>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</si>
  <si>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</si>
  <si>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</si>
  <si>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</si>
  <si>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</si>
  <si>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</si>
  <si>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</si>
  <si>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</si>
  <si>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</si>
  <si>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</si>
  <si>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</si>
  <si>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</si>
  <si>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</si>
  <si>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</si>
  <si>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</si>
  <si>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</si>
  <si>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</si>
  <si>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</si>
  <si>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</si>
  <si>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</si>
  <si>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</si>
  <si>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</si>
  <si>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</si>
  <si>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</si>
  <si>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</si>
  <si>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</si>
  <si>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</si>
  <si>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</si>
  <si>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</si>
  <si>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</si>
  <si>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</si>
  <si>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</si>
  <si>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</si>
  <si>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</si>
  <si>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</si>
  <si>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</si>
  <si>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</si>
  <si>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</si>
  <si>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</si>
  <si>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</si>
  <si>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</si>
  <si>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</si>
  <si>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</si>
  <si>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</si>
  <si>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</si>
  <si>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</si>
  <si>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</si>
  <si>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</si>
  <si>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</si>
  <si>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</si>
  <si>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</si>
  <si>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</si>
  <si>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</si>
  <si>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</si>
  <si>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</si>
  <si>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</si>
  <si>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</si>
  <si>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</si>
  <si>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</si>
  <si>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</si>
  <si>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</si>
  <si>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</si>
  <si>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</si>
  <si>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</si>
  <si>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</si>
  <si>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</si>
  <si>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</si>
  <si>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</si>
  <si>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</si>
  <si>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</si>
  <si>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</si>
  <si>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</si>
  <si>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</si>
  <si>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</si>
  <si>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</si>
  <si>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</si>
  <si>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</si>
  <si>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</si>
  <si>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</si>
  <si>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</si>
  <si>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</si>
  <si>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</si>
  <si>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</si>
  <si>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</si>
  <si>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</si>
  <si>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</si>
  <si>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</si>
  <si>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</si>
  <si>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</si>
  <si>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</si>
  <si>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</si>
  <si>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</si>
  <si>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</si>
  <si>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</si>
  <si>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</si>
  <si>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</si>
  <si>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</si>
  <si>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</si>
  <si>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</si>
  <si>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</si>
  <si>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</si>
  <si>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</si>
  <si>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</si>
  <si>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</si>
  <si>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</si>
  <si>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</si>
  <si>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</si>
  <si>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</si>
  <si>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</si>
  <si>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</si>
  <si>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</si>
  <si>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</si>
  <si>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</si>
  <si>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</si>
  <si>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</si>
  <si>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</si>
  <si>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</si>
  <si>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</si>
  <si>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</si>
  <si>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</si>
  <si>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</si>
  <si>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</si>
  <si>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</si>
  <si>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</si>
  <si>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</si>
  <si>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</si>
  <si>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</si>
  <si>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</si>
  <si>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</si>
  <si>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</si>
  <si>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</si>
  <si>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</si>
  <si>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</si>
  <si>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</si>
  <si>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</si>
  <si>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</si>
  <si>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</si>
  <si>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</si>
  <si>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</si>
  <si>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</si>
  <si>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</si>
  <si>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</si>
  <si>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</si>
  <si>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</si>
  <si>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</si>
  <si>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</si>
  <si>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</si>
  <si>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</si>
  <si>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</si>
  <si>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</si>
  <si>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</si>
  <si>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</si>
  <si>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</si>
  <si>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</si>
  <si>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</si>
  <si>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</si>
  <si>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</si>
  <si>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</si>
  <si>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</si>
  <si>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</si>
  <si>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</si>
  <si>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</si>
  <si>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</si>
  <si>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</si>
  <si>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</si>
  <si>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</si>
  <si>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</si>
  <si>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</si>
  <si>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</si>
  <si>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</si>
  <si>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</si>
  <si>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</si>
  <si>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</si>
  <si>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</si>
  <si>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</si>
  <si>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</si>
  <si>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</si>
  <si>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</si>
  <si>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</si>
  <si>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</si>
  <si>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</si>
  <si>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</si>
  <si>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</si>
  <si>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</si>
  <si>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</si>
  <si>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</si>
  <si>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</si>
  <si>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</si>
  <si>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</si>
  <si>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</si>
  <si>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</si>
  <si>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</si>
  <si>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</si>
  <si>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</si>
  <si>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</si>
  <si>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</si>
  <si>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</si>
  <si>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</si>
  <si>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</si>
  <si>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</si>
  <si>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</si>
  <si>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</si>
  <si>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</si>
  <si>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</si>
  <si>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</si>
  <si>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</si>
  <si>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</si>
  <si>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</si>
  <si>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</si>
  <si>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</si>
  <si>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</si>
  <si>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</si>
  <si>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</si>
  <si>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</si>
  <si>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</si>
  <si>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</si>
  <si>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</si>
  <si>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</si>
  <si>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</si>
  <si>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</si>
  <si>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</si>
  <si>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</si>
  <si>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</si>
  <si>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</si>
  <si>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</si>
  <si>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</si>
  <si>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</si>
  <si>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</si>
  <si>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</si>
  <si>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</si>
  <si>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</si>
  <si>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</si>
  <si>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</si>
  <si>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</si>
  <si>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</si>
  <si>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</si>
  <si>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</si>
  <si>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</si>
  <si>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</si>
  <si>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</si>
  <si>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</si>
  <si>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</si>
  <si>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</si>
  <si>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</si>
  <si>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</si>
  <si>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</si>
  <si>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</si>
  <si>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</si>
  <si>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</si>
  <si>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</si>
  <si>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</si>
  <si>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</si>
  <si>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</si>
  <si>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</si>
  <si>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</si>
  <si>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</si>
  <si>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</si>
  <si>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</si>
  <si>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</si>
  <si>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</si>
  <si>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</si>
  <si>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</si>
  <si>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</si>
  <si>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</si>
  <si>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</si>
  <si>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</si>
  <si>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</si>
  <si>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</si>
  <si>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</si>
  <si>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</si>
  <si>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</si>
  <si>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</si>
  <si>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</si>
  <si>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</si>
  <si>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</si>
  <si>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</si>
  <si>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</si>
  <si>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</si>
  <si>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</si>
  <si>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</si>
  <si>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</si>
  <si>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</si>
  <si>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</si>
  <si>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</si>
  <si>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</si>
  <si>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</si>
  <si>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</si>
  <si>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</si>
  <si>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</si>
  <si>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</si>
  <si>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</si>
  <si>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</si>
  <si>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</si>
  <si>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</si>
  <si>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</si>
  <si>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</si>
  <si>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</si>
  <si>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</si>
  <si>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</si>
  <si>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</si>
  <si>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</si>
  <si>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</si>
  <si>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</si>
  <si>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</si>
  <si>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</si>
  <si>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</si>
  <si>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</si>
  <si>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</si>
  <si>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</si>
  <si>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</si>
  <si>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</si>
  <si>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</si>
  <si>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</si>
  <si>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</si>
  <si>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</si>
  <si>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</si>
  <si>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</si>
  <si>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</si>
  <si>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</si>
  <si>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</si>
  <si>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</si>
  <si>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</si>
  <si>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</si>
  <si>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</si>
  <si>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</si>
  <si>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</si>
  <si>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</si>
  <si>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</si>
  <si>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</si>
  <si>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</si>
  <si>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</si>
  <si>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</si>
  <si>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</si>
  <si>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</si>
  <si>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</si>
  <si>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</si>
  <si>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</si>
  <si>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</si>
  <si>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</si>
  <si>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</si>
  <si>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</si>
  <si>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</si>
  <si>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</si>
  <si>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</si>
  <si>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</si>
  <si>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</si>
  <si>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</si>
  <si>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</si>
  <si>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</si>
  <si>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</si>
  <si>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</si>
  <si>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</si>
  <si>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</si>
  <si>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</si>
  <si>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</si>
  <si>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</si>
  <si>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</si>
  <si>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</si>
  <si>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</si>
  <si>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</si>
  <si>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</si>
  <si>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</si>
  <si>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</si>
  <si>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</si>
  <si>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</si>
  <si>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</si>
  <si>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</si>
  <si>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</si>
  <si>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</si>
  <si>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</si>
  <si>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</si>
  <si>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</si>
  <si>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</si>
  <si>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</si>
  <si>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</si>
  <si>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</si>
  <si>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</si>
  <si>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</si>
  <si>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</si>
  <si>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</si>
  <si>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</si>
  <si>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</si>
  <si>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</si>
  <si>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</si>
  <si>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</si>
  <si>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</si>
  <si>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</si>
  <si>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</si>
  <si>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</si>
  <si>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</si>
  <si>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</si>
  <si>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</si>
  <si>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</si>
  <si>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</si>
  <si>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</si>
  <si>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</si>
  <si>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</si>
  <si>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</si>
  <si>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</si>
  <si>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</si>
  <si>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</si>
  <si>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</si>
  <si>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</si>
  <si>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</si>
  <si>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</si>
  <si>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</si>
  <si>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</si>
  <si>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</si>
  <si>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</si>
  <si>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</si>
  <si>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</si>
  <si>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</si>
  <si>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</si>
  <si>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</si>
  <si>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</si>
  <si>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</si>
  <si>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</si>
  <si>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</si>
  <si>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</si>
  <si>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</si>
  <si>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</si>
  <si>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</si>
  <si>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</si>
  <si>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</si>
  <si>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</si>
  <si>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</si>
  <si>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</si>
  <si>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</si>
  <si>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</si>
  <si>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</si>
  <si>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</si>
  <si>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</si>
  <si>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</si>
  <si>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</si>
  <si>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</si>
  <si>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</si>
  <si>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</si>
  <si>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</si>
  <si>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</si>
  <si>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</si>
  <si>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</si>
  <si>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</si>
  <si>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</si>
  <si>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</si>
  <si>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</si>
  <si>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</si>
  <si>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</si>
  <si>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</si>
  <si>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</si>
  <si>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</si>
  <si>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</si>
  <si>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</si>
  <si>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</si>
  <si>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</si>
  <si>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</si>
  <si>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</si>
  <si>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</si>
  <si>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</si>
  <si>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</si>
  <si>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</si>
  <si>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</si>
  <si>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</si>
  <si>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</si>
  <si>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</si>
  <si>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</si>
  <si>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</si>
  <si>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</si>
  <si>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</si>
  <si>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</si>
  <si>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</si>
  <si>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</si>
  <si>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</si>
  <si>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</si>
  <si>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</si>
  <si>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</si>
  <si>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</si>
  <si>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</si>
  <si>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</si>
  <si>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</si>
  <si>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</si>
  <si>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</si>
  <si>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</si>
  <si>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</si>
  <si>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</si>
  <si>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</si>
  <si>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</si>
  <si>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</si>
  <si>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</si>
  <si>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</si>
  <si>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</si>
  <si>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</si>
  <si>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</si>
  <si>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</si>
  <si>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</si>
  <si>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</si>
  <si>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</si>
  <si>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</si>
  <si>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</si>
  <si>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</si>
  <si>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</si>
  <si>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</si>
  <si>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</si>
  <si>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</si>
  <si>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</si>
  <si>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</si>
  <si>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</si>
  <si>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</si>
  <si>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</si>
  <si>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</si>
  <si>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</si>
  <si>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</si>
  <si>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</si>
  <si>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</si>
  <si>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</si>
  <si>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</si>
  <si>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</si>
  <si>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</si>
  <si>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</si>
  <si>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</si>
  <si>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</si>
  <si>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</si>
  <si>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</si>
  <si>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</si>
  <si>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</si>
  <si>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</si>
  <si>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</si>
  <si>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</si>
  <si>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</si>
  <si>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</si>
  <si>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</si>
  <si>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</si>
  <si>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</si>
  <si>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</si>
  <si>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</si>
  <si>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</si>
  <si>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</si>
  <si>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</si>
  <si>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</si>
  <si>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</si>
  <si>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</si>
  <si>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</si>
  <si>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</si>
  <si>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</si>
  <si>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</si>
  <si>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</si>
  <si>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</si>
  <si>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</si>
  <si>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</si>
  <si>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</si>
  <si>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</si>
  <si>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</si>
  <si>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</si>
  <si>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</si>
  <si>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</si>
  <si>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</si>
  <si>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</si>
  <si>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</si>
  <si>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</si>
  <si>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</si>
  <si>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</si>
  <si>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</si>
  <si>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</si>
  <si>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</si>
  <si>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</si>
  <si>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</si>
  <si>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</si>
  <si>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</si>
  <si>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</si>
  <si>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</si>
  <si>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</si>
  <si>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</si>
  <si>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</si>
  <si>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</si>
  <si>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</si>
  <si>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</si>
  <si>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</si>
  <si>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</si>
  <si>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</si>
  <si>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</si>
  <si>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</si>
  <si>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</si>
  <si>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</si>
  <si>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</si>
  <si>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</si>
  <si>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</si>
  <si>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</si>
  <si>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</si>
  <si>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</si>
  <si>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</si>
  <si>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</si>
  <si>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</si>
  <si>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</si>
  <si>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</si>
  <si>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</si>
  <si>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</si>
  <si>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</si>
  <si>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</si>
  <si>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</si>
  <si>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</si>
  <si>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</si>
  <si>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</si>
  <si>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</si>
  <si>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</si>
  <si>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</si>
  <si>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</si>
  <si>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</si>
  <si>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</si>
  <si>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</si>
  <si>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</si>
  <si>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</si>
  <si>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</si>
  <si>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</si>
  <si>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</si>
  <si>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</si>
  <si>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</si>
  <si>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</si>
  <si>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</si>
  <si>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</si>
  <si>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</si>
  <si>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</si>
  <si>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</si>
  <si>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</si>
  <si>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</si>
  <si>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</si>
  <si>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</si>
  <si>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</si>
  <si>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</si>
  <si>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</si>
  <si>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</si>
  <si>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</si>
  <si>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</si>
  <si>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</si>
  <si>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</si>
  <si>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</si>
  <si>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</si>
  <si>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</si>
  <si>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</si>
  <si>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</si>
  <si>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</si>
  <si>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</si>
  <si>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</si>
  <si>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</si>
  <si>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</si>
  <si>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</si>
  <si>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</si>
  <si>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</si>
  <si>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</si>
  <si>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</si>
  <si>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</si>
  <si>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</si>
  <si>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</si>
  <si>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</si>
  <si>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</si>
  <si>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</si>
  <si>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</si>
  <si>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</si>
  <si>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</si>
  <si>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</si>
  <si>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</si>
  <si>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</si>
  <si>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</si>
  <si>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</si>
  <si>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</si>
  <si>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</si>
  <si>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</si>
  <si>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</si>
  <si>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</si>
  <si>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</si>
  <si>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</si>
  <si>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</si>
  <si>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</si>
  <si>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</si>
  <si>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</si>
  <si>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</si>
  <si>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</si>
  <si>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</si>
  <si>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</si>
  <si>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</si>
  <si>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</si>
  <si>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</si>
  <si>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</si>
  <si>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</si>
  <si>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</si>
  <si>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</si>
  <si>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</si>
  <si>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</si>
  <si>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</si>
  <si>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</si>
  <si>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</si>
  <si>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</si>
  <si>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</si>
  <si>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</si>
  <si>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</si>
  <si>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</si>
  <si>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</si>
  <si>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</si>
  <si>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</si>
  <si>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</si>
  <si>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</si>
  <si>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</si>
  <si>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</si>
  <si>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</si>
  <si>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</si>
  <si>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</si>
  <si>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</si>
  <si>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</si>
  <si>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</si>
  <si>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</si>
  <si>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</si>
  <si>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</si>
  <si>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</si>
  <si>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</si>
  <si>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</si>
  <si>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</si>
  <si>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</si>
  <si>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</si>
  <si>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</si>
  <si>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</si>
  <si>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</si>
  <si>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</si>
  <si>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</si>
  <si>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</si>
  <si>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</si>
  <si>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</si>
  <si>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</si>
  <si>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</si>
  <si>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</si>
  <si>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</si>
  <si>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</si>
  <si>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</si>
  <si>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</si>
  <si>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</si>
  <si>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</si>
  <si>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</si>
  <si>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</si>
  <si>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</si>
  <si>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</si>
  <si>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</si>
  <si>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</si>
  <si>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</si>
  <si>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</si>
  <si>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</si>
  <si>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</si>
  <si>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</si>
  <si>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</si>
  <si>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</si>
  <si>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</si>
  <si>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</si>
  <si>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</si>
  <si>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</si>
  <si>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</si>
  <si>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</si>
  <si>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</si>
  <si>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</si>
  <si>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</si>
  <si>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</si>
  <si>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</si>
  <si>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</si>
  <si>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</si>
  <si>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</si>
  <si>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</si>
  <si>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</si>
  <si>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</si>
  <si>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</si>
  <si>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</si>
  <si>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</si>
  <si>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</si>
  <si>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</si>
  <si>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</si>
  <si>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</si>
  <si>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</si>
  <si>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</si>
  <si>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</si>
  <si>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</si>
  <si>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</si>
  <si>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</si>
  <si>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</si>
  <si>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</si>
  <si>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</si>
  <si>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</si>
  <si>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</si>
  <si>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</si>
  <si>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</si>
  <si>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</si>
  <si>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</si>
  <si>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</si>
  <si>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</si>
  <si>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</si>
  <si>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</si>
  <si>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</si>
  <si>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</si>
  <si>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</si>
  <si>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</si>
  <si>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</si>
  <si>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</si>
  <si>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</si>
  <si>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</si>
  <si>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</si>
  <si>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</si>
  <si>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</si>
  <si>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</si>
  <si>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</si>
  <si>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</si>
  <si>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</si>
  <si>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</si>
  <si>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</si>
  <si>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</si>
  <si>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</si>
  <si>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</si>
  <si>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</si>
  <si>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</si>
  <si>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</si>
  <si>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</si>
  <si>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</si>
  <si>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</si>
  <si>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</si>
  <si>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</si>
  <si>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</si>
  <si>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</si>
  <si>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</si>
  <si>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</si>
  <si>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</si>
  <si>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</si>
  <si>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</si>
  <si>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</si>
  <si>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</si>
  <si>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</si>
  <si>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</si>
  <si>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</si>
  <si>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</si>
  <si>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</si>
  <si>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</si>
  <si>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</si>
  <si>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</si>
  <si>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</si>
  <si>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</si>
  <si>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</si>
  <si>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</si>
  <si>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</si>
  <si>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</si>
  <si>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</si>
  <si>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</si>
  <si>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</si>
  <si>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</si>
  <si>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</si>
  <si>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</si>
  <si>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</si>
  <si>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</si>
  <si>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</si>
  <si>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</si>
  <si>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</si>
  <si>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</si>
  <si>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</si>
  <si>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</si>
  <si>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</si>
  <si>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</si>
  <si>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</si>
  <si>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</si>
  <si>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</si>
  <si>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</si>
  <si>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</si>
  <si>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</si>
  <si>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</si>
  <si>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</si>
  <si>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</si>
  <si>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</si>
  <si>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</si>
  <si>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</si>
  <si>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</si>
  <si>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</si>
  <si>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</si>
  <si>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</si>
  <si>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</si>
  <si>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PCM-20251121-00000269</t>
  </si>
  <si>
    <t>10 mins</t>
  </si>
  <si>
    <t>PCM-20251121-00000302</t>
  </si>
  <si>
    <t>20 mins</t>
  </si>
  <si>
    <t>PCM-20251121-00000339</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</si>
  <si>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</si>
  <si>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</si>
  <si>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</si>
  <si>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</si>
  <si>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</si>
  <si>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</si>
  <si>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</si>
  <si>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</si>
  <si>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</si>
  <si>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</si>
  <si>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</si>
  <si>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TT-20251121-00254</t>
  </si>
  <si>
    <t xml:space="preserve">ETA 20 MIN </t>
  </si>
  <si>
    <t>PCM-20251121-00000374</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</si>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</sst>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319.40963958333305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45982.358065509259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45982.358065509259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45982.358065509259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45982.358065509259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45982.358065509259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45982.358065509259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45982.358065509259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45982.358065509259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45982.358065509259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45982.358065509259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45982.358065509259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45982.358065509259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45982.358065509259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45982.358065509259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45982.358065509259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45982.358065509259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45982.358065509259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45982.358065509259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45982.358065509259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45982.358065509259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45982.358065509259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45982.358065509259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45982.358065509259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45982.358065509259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45982.358065509259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45982.358065509259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45982.358065509259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45982.358065509259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45982.358065509259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45982.358065509259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45982.358065509259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45982.358065509259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45982.358065509259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45982.358065509259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45982.358065509259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45982.358065509259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45982.358065509259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45982.358065509259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45982.358065509259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45982.358065509259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45982.358065509259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45982.358065509259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45982.358065509259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45982.358065509259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45982.358065509259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45982.358065509259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45982.358065509259</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45982.358065509259</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45982.358065509259</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42EDB305-736D-4B74-8824-BF35E4156EC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157.35822789352096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45982.358065856482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45982.358065856482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45982.358065856482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45982.358065856482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45982.358065856482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45982.358065856482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45982.358065856482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45982.358065856482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45982.358065856482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45982.358065856482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45982.358065856482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45982.358065856482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45982.358065856482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45982.358065856482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45982.358065856482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45982.358065856482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45982.358065856482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45982.358065856482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45982.358065856482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45982.358065856482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45982.358065856482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45982.358065856482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45982.358065856482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45982.358065856482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45982.358065856482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45982.358065856482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45982.358065856482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45982.358065856482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45982.358065856482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45982.358065856482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45982.358065856482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45982.358065856482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45982.358065856482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45982.358065856482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45982.358065856482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45982.358065856482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45982.358065856482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45982.358065856482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45982.358065856482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45982.358065856482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45982.358065856482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45982.358065856482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45982.358065856482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45982.358065856482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45982.358065856482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45982.358065856482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45982.358065856482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45982.358065856482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45982.358065856482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45982.358065856482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45982.358065856482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45982.358065856482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45982.358065856482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45982.358065856482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45982.358065856482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45982.358065856482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45982.358065856482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45982.358065856482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45982.358065856482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45982.358065856482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45982.358065856482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45982.358065856482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45982.358065856482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45982.358065856482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45982.358065856482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45982.358065856482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45982.358065856482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45982.358065856482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45982.358065856482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45982.358065856482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45982.358065856482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45982.358065856482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45982.358065856482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45982.358065856482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45982.358065856482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45982.358065856482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45982.358065856482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45982.358065856482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45982.358065856482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45982.358065856482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45982.358065856482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45982.358065856482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45982.358065856482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45982.358065856482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45982.358065856482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45982.358065856482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45982.358065856482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45982.358065856482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45982.358065856482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45982.358065856482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45982.358065856482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45982.358065856482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45982.358065856482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45982.358065856482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45982.358065856482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45982.358065856482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45982.358065856482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45982.358065856482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45982.358065856482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45982.358065856482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45982.358065856482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45982.358065856482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45982.358065856482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45982.358065856482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45982.358065856482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45982.358065856482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45982.358065856482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45982.358065856482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45982.358065856482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45982.358065856482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45982.358065856482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45982.358065856482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45982.358065856482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45982.358065856482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45982.358065856482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45982.358065856482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45982.358065856482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45982.358065856482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45982.358065856482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45982.358065856482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45982.358065856482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45982.358065856482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45982.358065856482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45982.358065856482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45982.358065856482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45982.358065856482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45982.358065856482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45982.358065856482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45982.358065856482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45982.358065856482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45982.358065856482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45982.358065856482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45982.358065856482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45982.358065856482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45982.358065856482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45982.358065856482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45982.358065856482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45982.358065856482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45982.358065856482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45982.358065856482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45982.358065856482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45982.358065856482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45982.358065856482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45982.358065856482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45982.358065856482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45982.358065856482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45982.358065856482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45982.358065856482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45982.358065856482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45982.358065856482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45982.358065856482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45982.358065856482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45982.358065856482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45982.358065856482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45982.358065856482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45982.358065856482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45982.358065856482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45982.358065856482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45982.358065856482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45982.358065856482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45982.358065856482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45982.358065856482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45982.358065856482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45982.358065856482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45982.358065856482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45982.358065856482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45982.358065856482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45982.358065856482</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45982.358065856482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45982.358065856482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45982.358065856482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45982.358065856482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45982.358065856482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45982.358065856482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45982.358065856482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45982.358065856482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45982.358065856482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45982.358065856482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45982.358065856482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45982.358065856482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45982.358065856482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45982.358065856482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45982.358065856482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45982.358065856482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45982.358065856482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45982.358065856482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45982.358065856482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45982.358065856482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45982.358065856482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45982.358065856482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45982.358065856482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45982.358065856482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45982.358065856482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45982.358065856482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45982.358065856482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45982.358065856482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45982.358065856482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45982.358065856482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45982.358065856482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45982.358065856482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45982.358065856482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45982.358065856482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45982.358065856482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45982.358065856482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45982.358065856482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45982.358065856482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45982.358065856482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45982.358065856482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45982.358065856482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45982.358065856482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45982.358065856482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45982.358065856482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45982.358065856482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45982.358065856482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45982.358065856482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45982.358065856482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45982.358065856482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45982.358065856482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45982.358065856482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45982.358065856482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45982.358065856482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45982.358065856482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45982.358065856482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45982.358065856482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45982.358065856482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45982.358065856482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45982.358065856482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45982.358065856482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45982.358065856482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45982.358065856482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45982.358065856482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45982.358065856482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45982.358065856482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45982.358065856482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45982.358065856482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45982.358065856482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45982.358065856482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45982.358065856482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45982.358065856482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45982.358065856482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45982.358065856482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45982.358065856482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45982.358065856482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45982.358065856482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45982.358065856482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45982.358065856482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45982.358065856482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45982.358065856482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45982.358065856482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45982.358065856482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45982.358065856482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45982.358065856482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45982.358065856482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45982.358065856482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45982.358065856482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45982.358065856482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45982.358065856482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45982.358065856482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45982.358065856482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45982.358065856482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45982.358065856482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45982.358065856482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45982.358065856482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45982.358065856482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45982.358065856482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45982.358065856482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45982.358065856482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45982.358065856482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45982.358065856482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45982.358065856482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45982.358065856482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45982.358065856482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45982.358065856482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45982.358065856482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45982.358065856482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45982.358065856482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45982.358065856482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45982.358065856482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45982.358065856482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45982.358065856482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45982.358065856482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45982.358065856482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45982.358065856482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45982.358065856482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45982.358065856482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45982.358065856482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45982.358065856482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45982.358065856482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45982.358065856482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45982.358065856482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45982.358065856482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45982.358065856482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45982.358065856482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45982.358065856482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45982.358065856482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45982.358065856482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45982.358065856482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45982.358065856482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45982.358065856482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45982.358065856482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45982.358065856482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45982.358065856482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45982.358065856482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45982.358065856482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45982.358065856482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45982.358065856482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45982.358065856482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45982.358065856482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45982.358065856482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45982.358065856482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45982.358065856482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45982.358065856482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45982.358065856482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45982.358065856482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45982.358065856482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45982.358065856482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45982.358065856482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45982.358065856482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45982.358065856482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45982.358065856482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45982.358065856482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45982.358065856482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45982.358065856482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45982.358065856482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45982.358065856482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45982.358065856482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45982.358065856482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45982.358065856482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45982.358065856482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45982.358065856482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45982.358065856482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45982.358065856482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45982.358065856482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45982.358065856482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45982.358065856482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45982.358065856482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45982.358065856482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45982.358065856482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45982.358065856482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45982.358065856482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45982.358065856482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45982.358065856482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45982.358065856482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45982.358065856482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45982.358065856482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45982.358065856482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45982.358065856482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45982.358065856482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45982.358065856482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45982.358065856482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45982.358065856482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45982.358065856482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45982.358065856482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45982.358065856482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45982.358065856482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45982.358065856482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45982.358065856482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45982.358065856482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45982.358065856482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45982.358065856482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45982.358065856482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45982.358065856482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45982.358065856482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45982.358065856482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45982.358065856482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45982.358065856482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45982.358065856482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45982.358065856482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45982.358065856482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45982.358065856482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45982.358065856482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45982.358065856482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45982.358065856482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45982.358065856482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45982.358065856482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45982.358065856482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45982.358065856482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45982.358065856482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45982.358065856482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45982.358065856482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45982.358065856482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45982.358065856482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45982.358065856482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45982.358065856482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45982.358065856482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45982.358065856482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45982.358065856482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45982.358065856482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45982.358065856482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45982.358065856482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45982.358065856482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45982.358065856482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45982.358065856482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45982.358065856482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45982.358065856482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45982.358065856482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45982.358065856482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45982.358065856482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45982.358065856482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45982.358065856482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45982.358065856482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45982.358065856482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45982.358065856482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45982.358065856482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45982.358065856482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45982.358065856482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45982.358065856482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45982.358065856482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45982.358065856482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45982.358065856482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45982.358065856482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45982.358065856482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45982.358065856482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45982.358065856482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45982.358065856482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45982.358065856482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45982.358065856482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45982.358065856482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45982.358065856482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45982.358065856482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45982.358065856482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45982.358065856482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45982.358065856482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45982.358065856482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45982.358065856482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45982.358065856482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45982.358065856482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45982.358065856482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45982.358065856482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45982.358065856482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45982.358065856482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45982.358065856482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45982.358065856482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45982.358065856482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45982.358065856482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45982.358065856482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45982.358065856482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45982.358065856482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45982.358065856482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45982.358065856482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45982.358065856482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45982.358065856482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45982.358065856482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45982.358065856482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45982.358065856482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45982.358065856482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45982.358065856482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45982.358065856482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45982.358065856482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45982.358065856482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45982.358065856482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45982.358065856482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45982.358065856482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45982.358065856482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45982.358065856482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45982.358065856482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45982.358065856482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45982.358065856482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45982.358065856482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45982.358065856482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45982.358065856482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45982.358065856482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45982.358065856482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45982.358065856482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45982.358065856482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45982.358065856482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45982.358065856482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45982.358065856482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45982.358065856482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45982.358065856482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45982.358065856482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45982.358065856482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45982.358065856482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45982.358065856482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45982.358065856482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45982.358065856482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45982.358065856482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45982.358065856482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45982.358065856482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45982.358065856482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45982.358065856482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45982.358065856482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45982.358065856482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45982.358065856482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45982.358065856482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45982.358065856482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45982.358065856482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45982.358065856482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45982.358065856482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45982.358065856482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45982.358065856482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45982.358065856482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45982.358065856482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45982.358065856482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45982.358065856482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45982.358065856482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45982.358065856482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45982.358065856482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45982.358065856482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45982.358065856482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45982.358065856482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45982.358065856482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45982.358065856482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45982.358065856482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45982.358065856482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45982.358065856482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45982.358065856482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45982.358065856482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45982.358065856482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45982.358065856482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45982.358065856482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45982.358065856482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45982.358065856482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45982.358065856482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45982.358065856482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45982.358065856482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45982.358065856482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45982.358065856482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45982.358065856482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45982.358065856482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45982.358065856482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45982.358065856482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45982.358065856482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45982.358065856482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45982.358065856482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45982.358065856482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45982.358065856482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45982.358065856482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45982.358065856482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45982.358065856482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45982.358065856482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45982.358065856482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45982.358065856482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45982.358065856482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45982.358065856482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45982.358065856482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45982.358065856482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45982.358065856482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45982.358065856482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45982.358065856482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45982.358065856482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45982.358065856482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45982.358065856482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45982.358065856482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45982.358065856482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45982.358065856482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45982.358065856482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45982.358065856482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45982.358065856482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45982.358065856482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45982.358065856482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45982.358065856482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45982.358065856482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45982.358065856482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45982.358065856482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45982.358065856482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45982.358065856482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45982.358065856482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45982.358065856482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45982.358065856482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45982.358065856482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45982.358065856482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45982.358065856482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45982.358065856482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45982.358065856482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45982.358065856482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45982.358065856482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45982.358065856482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45982.358065856482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45982.358065856482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45982.358065856482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45982.358065856482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45982.358065856482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45982.358065856482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45982.358065856482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45982.358065856482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45982.358065856482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45982.358065856482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45982.358065856482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45982.358065856482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45982.358065856482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45982.358065856482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45982.358065856482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45982.358065856482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45982.358065856482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45982.358065856482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45982.358065856482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45982.358065856482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45982.358065856482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45982.358065856482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45982.358065856482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45982.358065856482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45982.358065856482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45982.358065856482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45982.358065856482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45982.358065856482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45982.358065856482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45982.358065856482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45982.358065856482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45982.358065856482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45982.358065856482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45982.358065856482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45982.358065856482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45982.358065856482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45982.358065856482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45982.358065856482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45982.358065856482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45982.358065856482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45982.358065856482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45982.358065856482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45982.358065856482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45982.358065856482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45982.358065856482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45982.358065856482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45982.358065856482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45982.358065856482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45982.358065856482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45982.358065856482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45982.358065856482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45982.358065856482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45982.358065856482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45982.358065856482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45982.358065856482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45982.358065856482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45982.358065856482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45982.358065856482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45982.358065856482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45982.358065856482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45982.358065856482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45982.358065856482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45982.358065856482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45982.358065856482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45982.358065856482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45982.358065856482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45982.358065856482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45982.358065856482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45982.358065856482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45982.358065856482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45982.358065856482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45982.358065856482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45982.358065856482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45982.358065856482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45982.358065856482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45982.358065856482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45982.358065856482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45982.358065856482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45982.358065856482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45982.358065856482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45982.358065856482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45982.358065856482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45982.358065856482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45982.358065856482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45982.358065856482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45982.358065856482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45982.358065856482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45982.358065856482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45982.358065856482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45982.358065856482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45982.358065856482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45982.358065856482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45982.358065856482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45982.358065856482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45982.358065856482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45982.358065856482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45982.358065856482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45982.358065856482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45982.358065856482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45982.358065856482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45982.358065856482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45982.358065856482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45982.358065856482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45982.358065856482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45982.358065856482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45982.358065856482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45982.358065856482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45982.358065856482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45982.358065856482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45982.358065856482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45982.358065856482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45982.358065856482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45982.358065856482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45982.358065856482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45982.358065856482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45982.358065856482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45982.358065856482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45982.358065856482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45982.358065856482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45982.358065856482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45982.358065856482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45982.358065856482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45982.358065856482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45982.358065856482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45982.358065856482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45982.358065856482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45982.358065856482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45982.358065856482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45982.358065856482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45982.358065856482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45982.358065856482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45982.358065856482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45982.358065856482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45982.358065856482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45982.358065856482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45982.358065856482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45982.358065856482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45982.358065856482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45982.358065856482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45982.358065856482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45982.358065856482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45982.358065856482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45982.358065856482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45982.358065856482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45982.358065856482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45982.358065856482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45982.358065856482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45982.358065856482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45982.358065856482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45982.358065856482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45982.358065856482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45982.358065856482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45982.358065856482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45982.358065856482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45982.358065856482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45982.358065856482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45982.358065856482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45982.358065856482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45982.358065856482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45982.358065856482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45982.358065856482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45982.358065856482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45982.358065856482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45982.358065856482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45982.358065856482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45982.358065856482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45982.358065856482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45982.358065856482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45982.358065856482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45982.358065856482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45982.358065856482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45982.358065856482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45982.358065856482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45982.358065856482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45982.358065856482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45982.358065856482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45982.358065856482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45982.358065856482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45982.358065856482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45982.358065856482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45982.358065856482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45982.358065856482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45982.358065856482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45982.358065856482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45982.358065856482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45982.358065856482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45982.358065856482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45982.358065856482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45982.358065856482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45982.358065856482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45982.358065856482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45982.358065856482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45982.358065856482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45982.358065856482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45982.358065856482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45982.358065856482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45982.358065856482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45982.358065856482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45982.358065856482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45982.358065856482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45982.358065856482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45982.358065856482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45982.358065856482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45982.358065856482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45982.358065856482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45982.358065856482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45982.358065856482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45982.358065856482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45982.358065856482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45982.358065856482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45982.358065856482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45982.358065856482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45982.358065856482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45982.358065856482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45982.358065856482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45982.358065856482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45982.358065856482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45982.358065856482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45982.358065856482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45982.358065856482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45982.358065856482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45982.358065856482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45982.358065856482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45982.358065856482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45982.358065856482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45982.358065856482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45982.358065856482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45982.358065856482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45982.358065856482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45982.358065856482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45982.358065856482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45982.358065856482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45982.358065856482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45982.358065856482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45982.358065856482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45982.358065856482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45982.358065856482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45982.358065856482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45982.358065856482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45982.358065856482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45982.358065856482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45982.358065856482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45982.358065856482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45982.358065856482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45982.358065856482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45982.358065856482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45982.358065856482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45982.358065856482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45982.358065856482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45982.358065856482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45982.358065856482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45982.358065856482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45982.358065856482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45982.358065856482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45982.358065856482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45982.358065856482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45982.358065856482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45982.358065856482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45982.358065856482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45982.358065856482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45982.358065856482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45982.358065856482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45982.358065856482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45982.358065856482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45982.358065856482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45982.358065856482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45982.358065856482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45982.358065856482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45982.358065856482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45982.358065856482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45982.358065856482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45982.358065856482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45982.358065856482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45982.358065856482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45982.358065856482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45982.358065856482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45982.358065856482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45982.358065856482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45982.358065856482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45982.358065856482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45982.358065856482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45982.358065856482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45982.358065856482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45982.358065856482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45982.358065856482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45982.358065856482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45982.358065856482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45982.358065856482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45982.358065856482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45982.358065856482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45982.358065856482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45982.358065856482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45982.358065856482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45982.358065856482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45982.358065856482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45982.358065856482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45982.358065856482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45982.358065856482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45982.358065856482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45982.358065856482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45982.358065856482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45982.358065856482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45982.358065856482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45982.358065856482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45982.358065856482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45982.358065856482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45982.358065856482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45982.358065856482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45982.358065856482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45982.358065856482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45982.358065856482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45982.358065856482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45982.358065856482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45982.358065856482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45982.358065856482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45982.358065856482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45982.358065856482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45982.358065856482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45982.358065856482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45982.358065856482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45982.358065856482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45982.358065856482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45982.358065856482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45982.358065856482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45982.358065856482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45982.358065856482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45982.358065856482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45982.358065856482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45982.358065856482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45982.358065856482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45982.358065856482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45982.358065856482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45982.358065856482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45982.358065856482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45982.358065856482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45982.358065856482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45982.358065856482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45982.358065856482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45982.358065856482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45982.358065856482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45982.358065856482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45982.358065856482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45982.358065856482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45982.358065856482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45982.358065856482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45982.358065856482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45982.358065856482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45982.358065856482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45982.358065856482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45982.358065856482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45982.358065856482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45982.358065856482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45982.358065856482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45982.358065856482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45982.358065856482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45982.358065856482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45982.358065856482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45982.358065856482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45982.358065856482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45982.358065856482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45982.358065856482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45982.358065856482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45982.358065856482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45982.358065856482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45982.358065856482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45982.358065856482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45982.358065856482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45982.358065856482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45982.358065856482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45982.358065856482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45982.358065856482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45982.358065856482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45982.358065856482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45982.358065856482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45982.358065856482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45982.358065856482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45982.358065856482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45982.358065856482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45982.358065856482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45982.358065856482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45982.358065856482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45982.358065856482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45982.358065856482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45982.358065856482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45982.358065856482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45982.358065856482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45982.358065856482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45982.358065856482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45982.358065856482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45982.358065856482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45982.358065856482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45982.358065856482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45982.358065856482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45982.358065856482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45982.358065856482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45982.358065856482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45982.358065856482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45982.358065856482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45982.358065856482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45982.358065856482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45982.358065856482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45982.358065856482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45982.358065856482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45982.358065856482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45982.358065856482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45982.358065856482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45982.358065856482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45982.358065856482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45982.358065856482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45982.358065856482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45982.358065856482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45982.358065856482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45982.358065856482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45982.358065856482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45982.358065856482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45982.358065856482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45982.358065856482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45982.358065856482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45982.358065856482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45982.358065856482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45982.358065856482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45982.358065856482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45982.358065856482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45982.358065856482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45982.358065856482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45982.358065856482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45982.358065856482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45982.358065856482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45982.358065856482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45982.358065856482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45982.358065856482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45982.358065856482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45982.358065856482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45982.358065856482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45982.358065856482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45982.358065856482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45982.358065856482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45982.358065856482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45982.358065856482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45982.358065856482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45982.358065856482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45982.358065856482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45982.358065856482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45982.358065856482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45982.358065856482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45982.358065856482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45982.358065856482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45982.358065856482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45982.358065856482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45982.358065856482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45982.358065856482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45982.358065856482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45982.358065856482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45982.358065856482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45982.358065856482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45982.358065856482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45982.358065856482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45982.358065856482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45982.358065856482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45982.358065856482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45982.358065856482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45982.358065856482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45982.358065856482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45982.358065856482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45982.358065856482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45982.358065856482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45982.358065856482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45982.358065856482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45982.358065856482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45982.358065856482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45982.358065856482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45982.358065856482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45982.358065856482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45982.358065856482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45982.358065856482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45982.358065856482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45982.358065856482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45982.358065856482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45982.358065856482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45982.358065856482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45982.358065856482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45982.358065856482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45982.358065856482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45982.358065856482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45982.358065856482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45982.358065856482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45982.358065856482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45982.358065856482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45982.358065856482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45982.358065856482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45982.358065856482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45982.358065856482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45982.358065856482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45982.358065856482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45982.358065856482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45982.358065856482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45982.358065856482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45982.358065856482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45982.358065856482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45982.358065856482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45982.358065856482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45982.358065856482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45982.358065856482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45982.358065856482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45982.358065856482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45982.358065856482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45982.358065856482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45982.358065856482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45982.358065856482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45982.358065856482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45982.358065856482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45982.358065856482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45982.358065856482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45982.358065856482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45982.358065856482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45982.358065856482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45982.358065856482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45982.358065856482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45982.358065856482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45982.358065856482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45982.358065856482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45982.358065856482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45982.358065856482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45982.358065856482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45982.358065856482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45982.358065856482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45982.358065856482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45982.358065856482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45982.358065856482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45982.358065856482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45982.358065856482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45982.358065856482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45982.358065856482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45982.358065856482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45982.358065856482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45982.358065856482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45982.358065856482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45982.358065856482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45982.358065856482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45982.358065856482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45982.358065856482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45982.358065856482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45982.358065856482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45982.358065856482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45982.358065856482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45982.358065856482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45982.358065856482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45982.358065856482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45982.358065856482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45982.358065856482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45982.358065856482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45982.358065856482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45982.358065856482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45982.358065856482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45982.358065856482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45982.358065856482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45982.358065856482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45982.358065856482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45982.358065856482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45982.358065856482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45982.358065856482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45982.358065856482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45982.358065856482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45982.358065856482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45982.358065856482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45982.358065856482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45982.358065856482</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278.87734826388623</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2</v>
      </c>
      <c r="D3" s="91" t="s">
        <v>36410</v>
      </c>
      <c r="E3" s="94" t="s">
        <v>39021</v>
      </c>
      <c r="F3" s="95">
        <v>45982.275740740741</v>
      </c>
      <c r="G3" s="96">
        <f t="shared" ref="G3:G32" ca="1" si="0">IFERROR(NOW()-F3,"")</f>
        <v>8.2325115741696209E-2</v>
      </c>
      <c r="H3" s="95">
        <v>45982.275995370372</v>
      </c>
      <c r="I3" s="113" t="str">
        <f>IFERROR(VLOOKUP(D3,DB!A:F,6,0),"")</f>
        <v>SCECO</v>
      </c>
      <c r="J3" s="113" t="str">
        <f>IFERROR(VLOOKUP(D3,DB!A:G,7,0),"")</f>
        <v>Vandalized</v>
      </c>
      <c r="K3" s="97" t="s">
        <v>39109</v>
      </c>
      <c r="L3" s="91" t="str">
        <f>IFERROR(VLOOKUP(D3,DB!A:I,9,0),"")</f>
        <v>Latis</v>
      </c>
    </row>
    <row r="4" spans="1:16" ht="15" customHeight="1">
      <c r="A4" s="113" t="s">
        <v>39110</v>
      </c>
      <c r="B4" s="113" t="str">
        <f>IFERROR(VLOOKUP(D4,DB!A:K,11,0),"")</f>
        <v>R4</v>
      </c>
      <c r="C4" s="93">
        <v>5</v>
      </c>
      <c r="D4" s="91" t="s">
        <v>36648</v>
      </c>
      <c r="E4" s="94" t="s">
        <v>39021</v>
      </c>
      <c r="F4" s="95">
        <v>45982.303055555552</v>
      </c>
      <c r="G4" s="96">
        <f t="shared" ca="1" si="0"/>
        <v>5.5010300930007361E-2</v>
      </c>
      <c r="H4" s="95">
        <v>45982.296238425923</v>
      </c>
      <c r="I4" s="113" t="str">
        <f>IFERROR(VLOOKUP(D4,DB!A:F,6,0),"")</f>
        <v>Generator-SG</v>
      </c>
      <c r="J4" s="113" t="str">
        <f>IFERROR(VLOOKUP(D4,DB!A:G,7,0),"")</f>
        <v>In progress</v>
      </c>
      <c r="K4" s="97" t="s">
        <v>39111</v>
      </c>
      <c r="L4" s="91" t="str">
        <f>IFERROR(VLOOKUP(D4,DB!A:I,9,0),"")</f>
        <v>Latis</v>
      </c>
    </row>
    <row r="5" spans="1:16" ht="15" customHeight="1">
      <c r="A5" s="113" t="s">
        <v>39112</v>
      </c>
      <c r="B5" s="113" t="str">
        <f>IFERROR(VLOOKUP(D5,DB!A:K,11,0),"")</f>
        <v>R4</v>
      </c>
      <c r="C5" s="93">
        <v>3</v>
      </c>
      <c r="D5" s="91" t="s">
        <v>35116</v>
      </c>
      <c r="E5" s="94" t="s">
        <v>39021</v>
      </c>
      <c r="F5" s="95">
        <v>45982.334016203706</v>
      </c>
      <c r="G5" s="96">
        <f t="shared" ca="1" si="0"/>
        <v>2.4049652776739094E-2</v>
      </c>
      <c r="H5" s="95">
        <v>45982.321412037039</v>
      </c>
      <c r="I5" s="113" t="str">
        <f>IFERROR(VLOOKUP(D5,DB!A:F,6,0),"")</f>
        <v>SCECO</v>
      </c>
      <c r="J5" s="113" t="str">
        <f>IFERROR(VLOOKUP(D5,DB!A:G,7,0),"")</f>
        <v>No BB Shifted</v>
      </c>
      <c r="K5" s="97" t="s">
        <v>39113</v>
      </c>
      <c r="L5" s="91" t="str">
        <f>IFERROR(VLOOKUP(D5,DB!A:I,9,0),"")</f>
        <v>Latis</v>
      </c>
    </row>
    <row r="6" spans="1:16" ht="15" customHeight="1">
      <c r="A6" s="113"/>
      <c r="B6" s="113" t="str">
        <f>IFERROR(VLOOKUP(D6,DB!A:K,11,0),"")</f>
        <v/>
      </c>
      <c r="C6" s="93"/>
      <c r="D6" s="91"/>
      <c r="E6" s="94"/>
      <c r="F6" s="95"/>
      <c r="G6" s="96">
        <f t="shared" ca="1" si="0"/>
        <v>45982.358065856482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45982.358065856482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45982.358065856482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45982.358065856482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45982.358065856482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45982.358065856482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45982.358065856482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45982.358065856482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45982.358065856482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45982.358065856482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45982.358065856482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45982.358065856482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45982.358065856482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45982.358065856482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45982.358065856482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45982.358065856482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45982.358065856482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45982.358065856482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45982.358065856482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45982.358065856482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45982.358065856482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45982.358065856482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45982.358065856482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45982.358065856482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45982.358065856482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45982.358065856482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45982.358065856482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ref="G33:G96" ca="1" si="1">IFERROR(NOW()-F33,"")</f>
        <v>45982.358065856482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45982.358065856482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45982.358065856482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45982.358065856482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45982.358065856482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45982.358065856482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45982.358065856482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45982.358065856482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45982.358065856482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45982.358065856482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45982.358065856482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45982.358065856482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45982.358065856482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45982.358065856482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45982.358065856482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45982.358065856482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45982.358065856482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45982.358065856482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45982.358065856482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45982.358065856482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45982.358065856482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45982.358065856482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45982.358065856482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45982.358065856482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45982.358065856482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45982.358065856482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45982.358065856482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45982.358065856482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45982.358065856482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45982.358065856482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45982.358065856482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45982.358065856482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45982.358065856482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45982.358065856482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45982.358065856482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45982.358065856482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45982.358065856482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45982.358065856482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45982.358065856482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45982.358065856482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45982.358065856482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45982.358065856482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45982.358065856482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45982.358065856482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45982.358065856482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45982.358065856482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45982.358065856482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45982.358065856482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45982.358065856482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45982.358065856482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45982.358065856482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45982.358065856482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45982.358065856482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45982.358065856482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45982.358065856482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45982.358065856482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45982.358065856482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45982.358065856482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45982.358065856482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45982.358065856482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45982.358065856482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45982.358065856482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45982.358065856482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45982.358065856482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ref="G97:G160" ca="1" si="2">IFERROR(NOW()-F97,"")</f>
        <v>45982.358065856482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45982.358065856482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45982.358065856482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45982.358065856482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45982.358065856482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45982.358065856482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45982.358065856482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45982.358065856482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45982.358065856482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45982.358065856482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45982.358065856482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45982.358065856482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45982.358065856482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45982.358065856482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45982.358065856482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45982.358065856482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45982.358065856482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45982.358065856482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45982.358065856482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45982.358065856482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45982.358065856482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45982.358065856482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45982.358065856482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45982.358065856482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45982.358065856482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45982.358065856482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45982.358065856482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45982.358065856482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45982.358065856482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45982.358065856482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45982.358065856482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45982.358065856482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45982.358065856482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45982.358065856482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45982.358065856482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45982.358065856482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45982.358065856482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45982.358065856482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45982.358065856482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45982.358065856482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45982.358065856482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45982.358065856482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45982.358065856482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45982.358065856482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45982.358065856482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45982.358065856482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45982.358065856482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45982.358065856482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45982.358065856482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45982.358065856482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45982.358065856482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45982.358065856482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45982.358065856482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45982.358065856482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45982.358065856482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45982.358065856482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45982.358065856482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45982.358065856482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45982.358065856482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45982.358065856482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45982.358065856482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45982.358065856482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45982.358065856482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45982.358065856482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ref="G161:G224" ca="1" si="3">IFERROR(NOW()-F161,"")</f>
        <v>45982.358065856482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45982.358065856482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45982.358065856482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45982.358065856482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45982.358065856482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45982.358065856482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45982.358065856482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45982.358065856482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45982.358065856482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45982.358065856482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45982.358065856482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45982.358065856482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45982.358065856482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45982.358065856482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45982.358065856482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45982.358065856482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45982.358065856482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45982.358065856482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45982.358065856482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45982.358065856482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45982.358065856482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45982.358065856482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45982.358065856482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45982.358065856482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45982.358065856482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45982.358065856482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45982.358065856482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45982.358065856482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45982.358065856482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45982.358065856482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45982.358065856482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45982.358065856482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45982.358065856482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45982.358065856482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45982.358065856482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45982.358065856482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45982.358065856482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45982.358065856482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45982.358065856482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45982.358065856482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45982.358065856482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45982.358065856482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45982.358065856482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45982.358065856482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45982.358065856482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45982.358065856482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45982.358065856482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45982.358065856482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45982.358065856482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45982.358065856482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45982.358065856482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45982.358065856482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45982.358065856482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45982.358065856482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45982.358065856482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45982.358065856482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45982.358065856482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45982.358065856482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45982.358065856482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45982.358065856482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45982.358065856482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45982.358065856482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45982.358065856482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45982.358065856482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ref="G225:G288" ca="1" si="4">IFERROR(NOW()-F225,"")</f>
        <v>45982.358065856482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45982.358065856482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45982.358065856482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45982.358065856482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45982.358065856482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45982.358065856482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45982.358065856482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45982.358065856482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45982.358065856482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45982.358065856482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45982.358065856482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45982.358065856482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45982.358065856482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45982.358065856482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45982.358065856482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45982.358065856482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45982.358065856482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45982.358065856482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45982.358065856482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45982.358065856482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45982.358065856482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45982.358065856482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45982.358065856482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45982.358065856482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45982.358065856482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45982.358065856482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45982.358065856482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45982.358065856482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45982.358065856482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45982.358065856482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45982.358065856482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45982.358065856482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45982.358065856482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45982.358065856482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45982.358065856482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45982.358065856482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45982.358065856482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45982.358065856482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45982.358065856482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45982.358065856482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45982.358065856482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45982.358065856482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45982.358065856482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45982.358065856482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45982.358065856482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45982.358065856482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45982.358065856482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45982.358065856482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45982.358065856482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45982.358065856482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45982.358065856482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45982.358065856482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45982.358065856482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45982.358065856482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45982.358065856482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45982.358065856482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45982.358065856482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45982.358065856482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45982.358065856482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45982.358065856482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45982.358065856482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45982.358065856482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45982.358065856482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45982.358065856482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ref="G289:G352" ca="1" si="5">IFERROR(NOW()-F289,"")</f>
        <v>45982.358065856482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45982.358065856482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45982.358065856482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45982.358065856482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45982.358065856482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45982.358065856482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45982.358065856482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45982.358065856482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45982.358065856482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45982.358065856482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45982.358065856482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45982.358065856482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45982.358065856482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45982.358065856482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45982.358065856482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45982.358065856482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45982.358065856482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45982.358065856482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45982.358065856482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45982.358065856482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45982.358065856482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45982.358065856482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45982.358065856482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45982.358065856482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45982.358065856482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45982.358065856482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45982.358065856482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45982.358065856482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45982.358065856482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45982.358065856482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45982.358065856482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45982.358065856482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45982.358065856482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45982.358065856482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45982.358065856482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45982.358065856482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45982.358065856482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45982.358065856482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45982.358065856482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45982.358065856482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45982.358065856482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45982.358065856482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45982.358065856482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45982.358065856482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45982.358065856482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45982.358065856482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45982.358065856482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45982.358065856482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45982.358065856482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45982.358065856482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45982.358065856482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45982.358065856482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45982.358065856482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45982.358065856482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45982.358065856482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45982.358065856482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45982.358065856482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45982.358065856482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45982.358065856482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45982.358065856482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45982.358065856482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45982.358065856482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45982.358065856482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45982.358065856482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ref="G353:G416" ca="1" si="6">IFERROR(NOW()-F353,"")</f>
        <v>45982.358065856482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45982.358065856482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45982.358065856482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45982.358065856482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45982.358065856482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45982.358065856482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45982.358065856482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45982.358065856482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45982.358065856482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45982.358065856482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45982.358065856482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45982.358065856482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45982.358065856482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45982.358065856482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45982.358065856482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45982.358065856482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45982.358065856482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45982.358065856482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45982.358065856482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45982.358065856482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45982.358065856482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45982.358065856482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45982.358065856482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45982.358065856482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45982.358065856482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45982.358065856482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45982.358065856482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45982.358065856482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45982.358065856482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45982.358065856482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45982.358065856482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45982.358065856482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45982.358065856482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45982.358065856482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45982.358065856482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45982.358065856482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45982.358065856482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45982.358065856482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45982.358065856482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45982.358065856482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45982.358065856482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45982.358065856482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45982.358065856482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45982.358065856482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45982.358065856482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45982.358065856482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45982.358065856482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45982.358065856482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45982.358065856482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45982.358065856482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45982.358065856482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45982.358065856482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45982.358065856482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45982.358065856482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45982.358065856482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45982.358065856482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45982.358065856482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45982.358065856482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45982.358065856482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45982.358065856482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45982.358065856482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45982.358065856482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45982.358065856482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45982.358065856482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ref="G417:G462" ca="1" si="7">IFERROR(NOW()-F417,"")</f>
        <v>45982.358065856482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45982.358065856482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45982.358065856482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45982.358065856482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45982.358065856482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45982.358065856482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45982.358065856482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45982.358065856482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45982.358065856482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45982.358065856482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45982.358065856482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45982.358065856482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45982.358065856482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45982.358065856482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45982.358065856482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45982.358065856482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45982.358065856482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45982.358065856482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45982.358065856482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45982.358065856482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45982.358065856482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45982.358065856482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45982.358065856482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45982.358065856482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45982.358065856482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45982.358065856482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45982.358065856482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45982.358065856482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45982.358065856482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45982.358065856482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45982.358065856482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45982.358065856482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45982.358065856482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45982.358065856482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45982.358065856482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45982.358065856482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45982.358065856482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45982.358065856482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45982.358065856482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45982.358065856482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45982.358065856482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45982.358065856482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45982.358065856482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45982.358065856482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45982.358065856482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45982.358065856482</v>
      </c>
      <c r="H462" s="95"/>
      <c r="I462" s="113" t="str">
        <f>IFERROR(VLOOKUP(D462,DB!A:F,6,0),"")</f>
        <v/>
      </c>
      <c r="J462" s="113" t="str">
        <f>IFERROR(VLOOKUP(D462,DB!A:G,7,0),"")</f>
        <v/>
      </c>
      <c r="K462" s="97"/>
      <c r="L462" s="91" t="str">
        <f>IFERROR(VLOOKUP(D462,DB!A:I,9,0),"")</f>
        <v/>
      </c>
    </row>
  </sheetData>
  <dataValidations count="2">
    <dataValidation allowBlank="1" showInputMessage="1" showErrorMessage="1" sqref="E1" xr:uid="{A4F81451-56CC-4543-9497-104C4E44EE4B}"/>
    <dataValidation type="list" allowBlank="1" showInputMessage="1" showErrorMessage="1" sqref="E2:E4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
  <sheetViews>
    <sheetView tabSelected="1" topLeftCell="C1" workbookViewId="0">
      <selection activeCell="A7" sqref="A7:X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90.526005671294115</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56.16918854166579</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33.696954745370022</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4.8432622685213573</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0.9847672453688574</v>
      </c>
      <c r="H6" s="128">
        <v>45981.360798611109</v>
      </c>
      <c r="I6" s="109" t="str">
        <f>IFERROR(VLOOKUP(D6,DB!A:F,6,0),"")</f>
        <v>SCECO</v>
      </c>
      <c r="J6" s="109" t="str">
        <f>IFERROR(VLOOKUP(D6,DB!A:G,7,0),"")</f>
        <v>Dead</v>
      </c>
      <c r="K6" s="109" t="s">
        <v>39123</v>
      </c>
      <c r="L6" s="109" t="str">
        <f>IFERROR(VLOOKUP(D6,DB!A:I,9,0),"")</f>
        <v>Latis</v>
      </c>
    </row>
    <row r="7" spans="1:13">
      <c r="A7" s="109"/>
      <c r="B7" s="109" t="str">
        <f>IFERROR(VLOOKUP(D7,DB!A:K,11,0),"")</f>
        <v/>
      </c>
      <c r="C7" s="109"/>
      <c r="D7" s="109"/>
      <c r="E7" s="109"/>
      <c r="F7" s="109"/>
      <c r="G7" s="111">
        <f ca="1">IFERROR(NOW()-F7,"")</f>
        <v>45982.358065856482</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45982.358065856482</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45982.358065856482</v>
      </c>
      <c r="H9" s="109"/>
      <c r="I9" s="109" t="str">
        <f>IFERROR(VLOOKUP(D9,DB!A:F,6,0),"")</f>
        <v/>
      </c>
      <c r="J9" s="109" t="str">
        <f>IFERROR(VLOOKUP(D9,DB!A:G,7,0),"")</f>
        <v/>
      </c>
      <c r="K9" s="109"/>
      <c r="L9" s="109" t="str">
        <f>IFERROR(VLOOKUP(D9,DB!A:I,9,0),"")</f>
        <v/>
      </c>
    </row>
    <row r="10" spans="1:13" ht="15.75">
      <c r="A10" s="109"/>
      <c r="B10" s="109" t="str">
        <f>IFERROR(VLOOKUP(D10,DB!A:K,11,0),"")</f>
        <v/>
      </c>
      <c r="C10" s="109"/>
      <c r="D10" s="149"/>
      <c r="E10" s="109"/>
      <c r="F10" s="109"/>
      <c r="G10" s="111">
        <f ca="1">IFERROR(NOW()-F10,"")</f>
        <v>45982.358065856482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45982.358065856482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45982.358065856482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45982.358065856482</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45982.358065856482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45982.358065856482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45982.358065856482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45982.358065856482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45982.358065856482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45982.358065856482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45982.358065856482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45982.358065856482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45982.358065856482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45982.358065856482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45982.358065856482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45982.358065856482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45982.358065856482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45982.358065856482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45982.358065856482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45982.358065856482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45982.358065856482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45982.358065856482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45982.358065856482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45982.358065856482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45982.358065856482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45982.358065856482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45982.358065856482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45982.358065856482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45982.358065856482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45982.358065856482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45982.358065856482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45982.358065856482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45982.358065856482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45982.358065856482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45982.358065856482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45982.358065856482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45982.358065856482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45982.358065856482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45982.358065856482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45982.358065856482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45982.358065856482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45982.358065856482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45982.358065856482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45982.358065856482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45982.358065856482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45982.358065856482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45982.358065856482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45982.358065856482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45982.358065856482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45982.358065856482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45982.358065856482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45982.358065856482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45982.358065856482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45982.358065856482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45982.358065856482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45982.358065856482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45982.358065856482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45982.358065856482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45982.358065856482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45982.358065856482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45982.358065856482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45982.358065856482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45982.358065856482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45982.358065856482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45982.358065856482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45982.358065856482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45982.358065856482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45982.358065856482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45982.358065856482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45982.358065856482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45982.358065856482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45982.358065856482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45982.358065856482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45982.358065856482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45982.358065856482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45982.358065856482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45982.358065856482</v>
      </c>
      <c r="H86" s="109"/>
      <c r="I86" s="109" t="str">
        <f>IFERROR(VLOOKUP(D86,DB!A:F,6,0),"")</f>
        <v/>
      </c>
      <c r="J86" s="109" t="str">
        <f>IFERROR(VLOOKUP(D86,DB!A:G,7,0),"")</f>
        <v/>
      </c>
      <c r="K86" s="109"/>
      <c r="L86" s="109" t="str">
        <f>IFERROR(VLOOKUP(D86,DB!A:I,9,0),"")</f>
        <v/>
      </c>
    </row>
    <row r="87" spans="1:12">
      <c r="A87" s="131"/>
      <c r="B87" s="131" t="str">
        <f>IFERROR(VLOOKUP(D87,DB!A:K,11,0),"")</f>
        <v/>
      </c>
      <c r="C87" s="131"/>
      <c r="D87" s="131"/>
      <c r="E87" s="131"/>
      <c r="F87" s="132"/>
      <c r="G87" s="111">
        <f ca="1">IFERROR(NOW()-F87,"")</f>
        <v>45982.358065856482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45982.358065856482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45982.358065856482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45982.358065856482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45982.358065856482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45982.358065856482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45982.358065856482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45982.358065856482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45982.358065856482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45982.358065856482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45982.358065856482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45982.358065856482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45982.358065856482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45982.358065856482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45982.358065856482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45982.358065856482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45982.358065856482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45982.358065856482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45982.358065856482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45982.358065856482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45982.358065856482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45982.358065856482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45982.358065856482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45982.358065856482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45982.358065856482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45982.358065856482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45982.358065856482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45982.358065856482</v>
      </c>
      <c r="H114" s="132"/>
      <c r="I114" s="131" t="str">
        <f>IFERROR(VLOOKUP(D114,DB!A:F,6,0),"")</f>
        <v/>
      </c>
      <c r="J114" s="131" t="str">
        <f>IFERROR(VLOOKUP(D114,DB!A:G,7,0),"")</f>
        <v/>
      </c>
      <c r="K114" s="131"/>
      <c r="L114" s="131" t="str">
        <f>IFERROR(VLOOKUP(D114,DB!A:I,9,0),"")</f>
        <v/>
      </c>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28361</v>
      </c>
      <c r="E2" s="109" t="s">
        <v>39021</v>
      </c>
      <c r="F2" s="121"/>
      <c r="G2" s="104">
        <f t="shared" ref="G2:G35" ca="1" si="0">IFERROR(NOW()-F2,"-")</f>
        <v>45982.358065856482</v>
      </c>
      <c r="H2" s="121">
        <v>45982.321527777778</v>
      </c>
      <c r="I2" s="119" t="str">
        <f>IFERROR(VLOOKUP(D2,DB!A:F,6,0),"")</f>
        <v>SCECO</v>
      </c>
      <c r="J2" s="119" t="str">
        <f>IFERROR(VLOOKUP(D2,DB!A:G,7,0),"")</f>
        <v>Vandalized</v>
      </c>
      <c r="K2" s="122" t="s">
        <v>39125</v>
      </c>
      <c r="L2" s="123" t="str">
        <f>IFERROR(VLOOKUP(D2,DB!A:I,9,0),"")</f>
        <v>Latis</v>
      </c>
    </row>
    <row r="3" spans="1:16382" ht="31.5" customHeight="1">
      <c r="A3" s="118" t="s">
        <v>39126</v>
      </c>
      <c r="B3" s="119" t="str">
        <f>IFERROR(VLOOKUP(D3,DB!A:K,11,0),"")</f>
        <v>R6</v>
      </c>
      <c r="C3" s="120">
        <v>1</v>
      </c>
      <c r="D3" s="119" t="s">
        <v>29090</v>
      </c>
      <c r="E3" s="109" t="s">
        <v>39021</v>
      </c>
      <c r="F3" s="121">
        <v>45982.349189814813</v>
      </c>
      <c r="G3" s="104">
        <f t="shared" ca="1" si="0"/>
        <v>8.8760416692821309E-3</v>
      </c>
      <c r="H3" s="121">
        <v>45982.349143518521</v>
      </c>
      <c r="I3" s="119" t="str">
        <f>IFERROR(VLOOKUP(D3,DB!A:F,6,0),"")</f>
        <v>Generator-DG</v>
      </c>
      <c r="J3" s="119" t="str">
        <f>IFERROR(VLOOKUP(D3,DB!A:G,7,0),"")</f>
        <v>Vandalized</v>
      </c>
      <c r="K3" s="122" t="s">
        <v>39127</v>
      </c>
      <c r="L3" s="123" t="str">
        <f>IFERROR(VLOOKUP(D3,DB!A:I,9,0),"")</f>
        <v>Latis</v>
      </c>
    </row>
    <row r="4" spans="1:16382" ht="31.5" customHeight="1">
      <c r="A4" s="118"/>
      <c r="B4" s="119" t="str">
        <f>IFERROR(VLOOKUP(D4,DB!A:K,11,0),"")</f>
        <v/>
      </c>
      <c r="C4" s="120"/>
      <c r="D4" s="119"/>
      <c r="E4" s="109"/>
      <c r="F4" s="121"/>
      <c r="G4" s="104">
        <f t="shared" ca="1" si="0"/>
        <v>45982.358065856482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45982.358065856482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45982.358065856482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45982.358065856482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45982.358065856482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45982.358065856482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45982.358065856482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45982.358065856482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45982.358065856482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45982.358065856482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45982.358065856482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45982.358065856482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45982.358065856482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45982.358065856482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45982.358065856482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45982.358065856482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45982.358065856482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45982.358065856482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45982.358065856482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45982.358065856482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45982.358065856482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45982.358065856482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45982.358065856482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45982.358065856482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45982.358065856482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45982.358065856482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45982.358065856482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45982.358065856482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45982.358065856482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45982.358065856482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45982.358065856482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45982.358065856482</v>
      </c>
      <c r="H35" s="121"/>
      <c r="I35" s="119" t="str">
        <f>IFERROR(VLOOKUP(D35,DB!A:F,6,0),"")</f>
        <v/>
      </c>
      <c r="J35" s="119" t="str">
        <f>IFERROR(VLOOKUP(D35,DB!A:G,7,0),"")</f>
        <v/>
      </c>
      <c r="K35" s="122"/>
      <c r="L35" s="123" t="str">
        <f>IFERROR(VLOOKUP(D35,DB!A:I,9,0),"")</f>
        <v/>
      </c>
    </row>
  </sheetData>
  <dataValidations count="2">
    <dataValidation allowBlank="1" showInputMessage="1" showErrorMessage="1" sqref="E1" xr:uid="{9E1BC488-8814-4F8A-8DBE-742B3278AB71}"/>
    <dataValidation type="list" allowBlank="1" showInputMessage="1" showErrorMessage="1" sqref="E2:E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2025-11-21T05:37:56Z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