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999" documentId="120_S{2AC9BD13-BADA-5192-A53E-5A8FF88502F6}" xr6:coauthVersionLast="47" xr6:coauthVersionMax="47" xr10:uidLastSave="{9E4A80CD-A3D8-4DC9-A3BE-D4B20431894C}"/>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G2" i="1"/>
  <c r="B5" i="5"/>
  <c r="G5" i="5"/>
  <c r="I5" i="5"/>
  <c r="J5" i="5"/>
  <c r="L5"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<sst xmlns="http://schemas.openxmlformats.org/spreadsheetml/2006/main" count="180285" uniqueCount="39127">
  <si>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</si>
  <si>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</si>
  <si>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</si>
  <si>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</si>
  <si>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</si>
  <si>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</si>
  <si>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</si>
  <si>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</si>
  <si>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</si>
  <si>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</si>
  <si>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</si>
  <si>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</si>
  <si>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</si>
  <si>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</si>
  <si>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</si>
  <si>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</si>
  <si>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</si>
  <si>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</si>
  <si>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</si>
  <si>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</si>
  <si>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</si>
  <si>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</si>
  <si>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</si>
  <si>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</si>
  <si>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</si>
  <si>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</si>
  <si>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</si>
  <si>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</si>
  <si>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</si>
  <si>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</si>
  <si>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</si>
  <si>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</si>
  <si>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</si>
  <si>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</si>
  <si>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</si>
  <si>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</si>
  <si>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</si>
  <si>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</si>
  <si>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</si>
  <si>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</si>
  <si>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</si>
  <si>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</si>
  <si>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</si>
  <si>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</si>
  <si>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</si>
  <si>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</si>
  <si>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</si>
  <si>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</si>
  <si>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</si>
  <si>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</si>
  <si>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</si>
  <si>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</si>
  <si>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</si>
  <si>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</si>
  <si>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</si>
  <si>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</si>
  <si>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</si>
  <si>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</si>
  <si>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</si>
  <si>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</si>
  <si>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</si>
  <si>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</si>
  <si>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</si>
  <si>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</si>
  <si>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</si>
  <si>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</si>
  <si>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</si>
  <si>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</si>
  <si>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</si>
  <si>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</si>
  <si>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</si>
  <si>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</si>
  <si>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</si>
  <si>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</si>
  <si>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</si>
  <si>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</si>
  <si>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</si>
  <si>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</si>
  <si>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</si>
  <si>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</si>
  <si>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</si>
  <si>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</si>
  <si>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</si>
  <si>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</si>
  <si>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</si>
  <si>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</si>
  <si>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</si>
  <si>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</si>
  <si>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</si>
  <si>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</si>
  <si>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</si>
  <si>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</si>
  <si>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</si>
  <si>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</si>
  <si>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</si>
  <si>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</si>
  <si>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</si>
  <si>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</si>
  <si>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</si>
  <si>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</si>
  <si>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</si>
  <si>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</si>
  <si>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</si>
  <si>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</si>
  <si>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</si>
  <si>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</si>
  <si>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</si>
  <si>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</si>
  <si>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</si>
  <si>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</si>
  <si>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</si>
  <si>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</si>
  <si>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</si>
  <si>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</si>
  <si>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</si>
  <si>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</si>
  <si>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</si>
  <si>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</si>
  <si>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</si>
  <si>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</si>
  <si>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</si>
  <si>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</si>
  <si>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</si>
  <si>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</si>
  <si>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</si>
  <si>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</si>
  <si>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</si>
  <si>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</si>
  <si>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</si>
  <si>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</si>
  <si>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</si>
  <si>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</si>
  <si>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</si>
  <si>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</si>
  <si>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</si>
  <si>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</si>
  <si>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</si>
  <si>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</si>
  <si>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</si>
  <si>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</si>
  <si>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</si>
  <si>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</si>
  <si>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</si>
  <si>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</si>
  <si>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</si>
  <si>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</si>
  <si>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</si>
  <si>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</si>
  <si>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</si>
  <si>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</si>
  <si>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</si>
  <si>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</si>
  <si>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</si>
  <si>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</si>
  <si>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</si>
  <si>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</si>
  <si>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</si>
  <si>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</si>
  <si>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</si>
  <si>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</si>
  <si>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</si>
  <si>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</si>
  <si>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</si>
  <si>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</si>
  <si>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</si>
  <si>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</si>
  <si>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</si>
  <si>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</si>
  <si>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</si>
  <si>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</si>
  <si>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</si>
  <si>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</si>
  <si>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</si>
  <si>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</si>
  <si>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</si>
  <si>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</si>
  <si>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</si>
  <si>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</si>
  <si>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</si>
  <si>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</si>
  <si>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</si>
  <si>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</si>
  <si>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</si>
  <si>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</si>
  <si>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</si>
  <si>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</si>
  <si>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</si>
  <si>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</si>
  <si>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</si>
  <si>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</si>
  <si>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</si>
  <si>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</si>
  <si>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</si>
  <si>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</si>
  <si>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</si>
  <si>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</si>
  <si>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</si>
  <si>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</si>
  <si>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</si>
  <si>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</si>
  <si>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</si>
  <si>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</si>
  <si>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</si>
  <si>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</si>
  <si>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</si>
  <si>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</si>
  <si>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</si>
  <si>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</si>
  <si>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</si>
  <si>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</si>
  <si>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</si>
  <si>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</si>
  <si>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</si>
  <si>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</si>
  <si>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</si>
  <si>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</si>
  <si>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</si>
  <si>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</si>
  <si>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</si>
  <si>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</si>
  <si>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</si>
  <si>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</si>
  <si>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</si>
  <si>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</si>
  <si>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</si>
  <si>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</si>
  <si>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</si>
  <si>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</si>
  <si>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</si>
  <si>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</si>
  <si>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</si>
  <si>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</si>
  <si>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</si>
  <si>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</si>
  <si>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</si>
  <si>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</si>
  <si>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</si>
  <si>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</si>
  <si>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</si>
  <si>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</si>
  <si>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</si>
  <si>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</si>
  <si>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</si>
  <si>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</si>
  <si>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</si>
  <si>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</si>
  <si>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</si>
  <si>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</si>
  <si>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</si>
  <si>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</si>
  <si>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</si>
  <si>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</si>
  <si>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</si>
  <si>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</si>
  <si>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</si>
  <si>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</si>
  <si>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</si>
  <si>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</si>
  <si>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</si>
  <si>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</si>
  <si>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</si>
  <si>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</si>
  <si>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</si>
  <si>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</si>
  <si>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</si>
  <si>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</si>
  <si>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</si>
  <si>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</si>
  <si>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</si>
  <si>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</si>
  <si>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</si>
  <si>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</si>
  <si>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</si>
  <si>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</si>
  <si>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</si>
  <si>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</si>
  <si>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</si>
  <si>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</si>
  <si>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</si>
  <si>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</si>
  <si>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</si>
  <si>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</si>
  <si>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</si>
  <si>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</si>
  <si>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</si>
  <si>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</si>
  <si>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</si>
  <si>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</si>
  <si>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</si>
  <si>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</si>
  <si>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</si>
  <si>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</si>
  <si>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</si>
  <si>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</si>
  <si>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</si>
  <si>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</si>
  <si>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</si>
  <si>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</si>
  <si>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</si>
  <si>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</si>
  <si>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</si>
  <si>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</si>
  <si>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</si>
  <si>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</si>
  <si>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</si>
  <si>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</si>
  <si>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</si>
  <si>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</si>
  <si>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</si>
  <si>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</si>
  <si>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</si>
  <si>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</si>
  <si>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</si>
  <si>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</si>
  <si>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</si>
  <si>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</si>
  <si>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</si>
  <si>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</si>
  <si>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</si>
  <si>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</si>
  <si>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</si>
  <si>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</si>
  <si>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</si>
  <si>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</si>
  <si>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</si>
  <si>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</si>
  <si>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</si>
  <si>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</si>
  <si>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</si>
  <si>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</si>
  <si>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</si>
  <si>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</si>
  <si>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</si>
  <si>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</si>
  <si>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</si>
  <si>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</si>
  <si>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</si>
  <si>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</si>
  <si>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</si>
  <si>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</si>
  <si>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</si>
  <si>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</si>
  <si>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</si>
  <si>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</si>
  <si>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</si>
  <si>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</si>
  <si>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</si>
  <si>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</si>
  <si>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</si>
  <si>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</si>
  <si>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</si>
  <si>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</si>
  <si>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</si>
  <si>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</si>
  <si>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</si>
  <si>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</si>
  <si>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</si>
  <si>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</si>
  <si>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</si>
  <si>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</si>
  <si>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</si>
  <si>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</si>
  <si>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</si>
  <si>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</si>
  <si>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</si>
  <si>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</si>
  <si>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</si>
  <si>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</si>
  <si>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</si>
  <si>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</si>
  <si>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</si>
  <si>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</si>
  <si>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</si>
  <si>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</si>
  <si>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</si>
  <si>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</si>
  <si>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</si>
  <si>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</si>
  <si>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</si>
  <si>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</si>
  <si>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</si>
  <si>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</si>
  <si>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</si>
  <si>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</si>
  <si>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</si>
  <si>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</si>
  <si>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</si>
  <si>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</si>
  <si>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</si>
  <si>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</si>
  <si>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</si>
  <si>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</si>
  <si>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</si>
  <si>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</si>
  <si>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</si>
  <si>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</si>
  <si>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</si>
  <si>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</si>
  <si>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</si>
  <si>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</si>
  <si>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</si>
  <si>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</si>
  <si>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</si>
  <si>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</si>
  <si>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</si>
  <si>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</si>
  <si>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</si>
  <si>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</si>
  <si>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</si>
  <si>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</si>
  <si>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</si>
  <si>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</si>
  <si>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</si>
  <si>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</si>
  <si>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</si>
  <si>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</si>
  <si>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</si>
  <si>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</si>
  <si>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</si>
  <si>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</si>
  <si>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</si>
  <si>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</si>
  <si>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</si>
  <si>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</si>
  <si>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</si>
  <si>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</si>
  <si>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</si>
  <si>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</si>
  <si>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</si>
  <si>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</si>
  <si>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</si>
  <si>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</si>
  <si>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</si>
  <si>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</si>
  <si>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</si>
  <si>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</si>
  <si>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</si>
  <si>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</si>
  <si>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</si>
  <si>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</si>
  <si>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</si>
  <si>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</si>
  <si>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</si>
  <si>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</si>
  <si>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</si>
  <si>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</si>
  <si>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</si>
  <si>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</si>
  <si>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</si>
  <si>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</si>
  <si>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</si>
  <si>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</si>
  <si>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</si>
  <si>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</si>
  <si>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</si>
  <si>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</si>
  <si>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</si>
  <si>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</si>
  <si>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</si>
  <si>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</si>
  <si>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</si>
  <si>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</si>
  <si>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</si>
  <si>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</si>
  <si>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</si>
  <si>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</si>
  <si>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</si>
  <si>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</si>
  <si>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</si>
  <si>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</si>
  <si>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</si>
  <si>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</si>
  <si>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</si>
  <si>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</si>
  <si>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</si>
  <si>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</si>
  <si>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</si>
  <si>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</si>
  <si>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</si>
  <si>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</si>
  <si>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</si>
  <si>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</si>
  <si>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</si>
  <si>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</si>
  <si>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</si>
  <si>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</si>
  <si>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</si>
  <si>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</si>
  <si>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</si>
  <si>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</si>
  <si>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</si>
  <si>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</si>
  <si>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</si>
  <si>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</si>
  <si>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</si>
  <si>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</si>
  <si>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</si>
  <si>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</si>
  <si>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</si>
  <si>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</si>
  <si>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</si>
  <si>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</si>
  <si>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</si>
  <si>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</si>
  <si>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</si>
  <si>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</si>
  <si>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</si>
  <si>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</si>
  <si>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</si>
  <si>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</si>
  <si>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</si>
  <si>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</si>
  <si>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</si>
  <si>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</si>
  <si>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</si>
  <si>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</si>
  <si>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</si>
  <si>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</si>
  <si>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</si>
  <si>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</si>
  <si>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</si>
  <si>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</si>
  <si>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</si>
  <si>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</si>
  <si>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</si>
  <si>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</si>
  <si>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</si>
  <si>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</si>
  <si>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</si>
  <si>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</si>
  <si>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</si>
  <si>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</si>
  <si>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</si>
  <si>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</si>
  <si>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</si>
  <si>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</si>
  <si>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</si>
  <si>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</si>
  <si>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</si>
  <si>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</si>
  <si>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</si>
  <si>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</si>
  <si>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</si>
  <si>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</si>
  <si>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</si>
  <si>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</si>
  <si>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</si>
  <si>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</si>
  <si>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</si>
  <si>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</si>
  <si>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</si>
  <si>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</si>
  <si>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</si>
  <si>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</si>
  <si>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</si>
  <si>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</si>
  <si>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</si>
  <si>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</si>
  <si>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</si>
  <si>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</si>
  <si>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</si>
  <si>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</si>
  <si>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</si>
  <si>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</si>
  <si>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</si>
  <si>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</si>
  <si>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</si>
  <si>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</si>
  <si>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</si>
  <si>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</si>
  <si>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</si>
  <si>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</si>
  <si>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</si>
  <si>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</si>
  <si>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</si>
  <si>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</si>
  <si>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</si>
  <si>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</si>
  <si>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</si>
  <si>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</si>
  <si>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</si>
  <si>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</si>
  <si>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</si>
  <si>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</si>
  <si>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</si>
  <si>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</si>
  <si>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</si>
  <si>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</si>
  <si>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</si>
  <si>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</si>
  <si>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</si>
  <si>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</si>
  <si>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</si>
  <si>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</si>
  <si>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</si>
  <si>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</si>
  <si>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</si>
  <si>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</si>
  <si>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</si>
  <si>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</si>
  <si>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</si>
  <si>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</si>
  <si>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</si>
  <si>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</si>
  <si>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</si>
  <si>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</si>
  <si>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</si>
  <si>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</si>
  <si>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</si>
  <si>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</si>
  <si>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</si>
  <si>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</si>
  <si>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</si>
  <si>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</si>
  <si>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</si>
  <si>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</si>
  <si>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</si>
  <si>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</si>
  <si>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</si>
  <si>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</si>
  <si>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</si>
  <si>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</si>
  <si>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</si>
  <si>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</si>
  <si>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</si>
  <si>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</si>
  <si>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</si>
  <si>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</si>
  <si>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</si>
  <si>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</si>
  <si>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</si>
  <si>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</si>
  <si>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</si>
  <si>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</si>
  <si>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</si>
  <si>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</si>
  <si>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</si>
  <si>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</si>
  <si>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</si>
  <si>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</si>
  <si>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</si>
  <si>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</si>
  <si>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</si>
  <si>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</si>
  <si>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</si>
  <si>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</si>
  <si>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</si>
  <si>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</si>
  <si>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</si>
  <si>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</si>
  <si>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</si>
  <si>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</si>
  <si>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</si>
  <si>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</si>
  <si>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</si>
  <si>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</si>
  <si>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</si>
  <si>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</si>
  <si>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</si>
  <si>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</si>
  <si>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</si>
  <si>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</si>
  <si>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</si>
  <si>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</si>
  <si>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</si>
  <si>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</si>
  <si>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</si>
  <si>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</si>
  <si>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</si>
  <si>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</si>
  <si>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</si>
  <si>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</si>
  <si>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</si>
  <si>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</si>
  <si>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</si>
  <si>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</si>
  <si>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</si>
  <si>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</si>
  <si>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</si>
  <si>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</si>
  <si>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</si>
  <si>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</si>
  <si>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</si>
  <si>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</si>
  <si>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</si>
  <si>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</si>
  <si>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</si>
  <si>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</si>
  <si>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</si>
  <si>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</si>
  <si>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</si>
  <si>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</si>
  <si>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</si>
  <si>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</si>
  <si>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</si>
  <si>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</si>
  <si>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</si>
  <si>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</si>
  <si>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</si>
  <si>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</si>
  <si>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</si>
  <si>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</si>
  <si>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</si>
  <si>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</si>
  <si>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</si>
  <si>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</si>
  <si>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</si>
  <si>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</si>
  <si>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</si>
  <si>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</si>
  <si>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</si>
  <si>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</si>
  <si>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</si>
  <si>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</si>
  <si>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</si>
  <si>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</si>
  <si>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</si>
  <si>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</si>
  <si>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</si>
  <si>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</si>
  <si>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</si>
  <si>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</si>
  <si>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</si>
  <si>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</si>
  <si>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</si>
  <si>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</si>
  <si>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</si>
  <si>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</si>
  <si>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</si>
  <si>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</si>
  <si>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</si>
  <si>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</si>
  <si>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</si>
  <si>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</si>
  <si>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</si>
  <si>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</si>
  <si>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</si>
  <si>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</si>
  <si>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</si>
  <si>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</si>
  <si>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</si>
  <si>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</si>
  <si>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</si>
  <si>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</si>
  <si>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</si>
  <si>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</si>
  <si>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</si>
  <si>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</si>
  <si>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</si>
  <si>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</si>
  <si>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</si>
  <si>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</si>
  <si>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</si>
  <si>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</si>
  <si>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</si>
  <si>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</si>
  <si>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</si>
  <si>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</si>
  <si>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</si>
  <si>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</si>
  <si>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</si>
  <si>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</si>
  <si>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</si>
  <si>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</si>
  <si>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</si>
  <si>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</si>
  <si>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</si>
  <si>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</si>
  <si>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</si>
  <si>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</si>
  <si>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</si>
  <si>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</si>
  <si>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</si>
  <si>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</si>
  <si>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</si>
  <si>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</si>
  <si>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</si>
  <si>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</si>
  <si>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</si>
  <si>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</si>
  <si>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</si>
  <si>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</si>
  <si>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</si>
  <si>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</si>
  <si>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</si>
  <si>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</si>
  <si>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</si>
  <si>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</si>
  <si>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</si>
  <si>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</si>
  <si>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</si>
  <si>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</si>
  <si>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</si>
  <si>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</si>
  <si>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</si>
  <si>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</si>
  <si>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</si>
  <si>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</si>
  <si>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</si>
  <si>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</si>
  <si>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</si>
  <si>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</si>
  <si>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</si>
  <si>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</si>
  <si>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</si>
  <si>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</si>
  <si>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</si>
  <si>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</si>
  <si>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</si>
  <si>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</si>
  <si>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</si>
  <si>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</si>
  <si>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</si>
  <si>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</si>
  <si>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</si>
  <si>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</si>
  <si>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</si>
  <si>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</si>
  <si>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</si>
  <si>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</si>
  <si>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</si>
  <si>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</si>
  <si>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</si>
  <si>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</si>
  <si>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</si>
  <si>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</si>
  <si>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</si>
  <si>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</si>
  <si>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</si>
  <si>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</si>
  <si>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</si>
  <si>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</si>
  <si>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</si>
  <si>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</si>
  <si>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</si>
  <si>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</si>
  <si>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</si>
  <si>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</si>
  <si>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</si>
  <si>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</si>
  <si>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</si>
  <si>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</si>
  <si>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</si>
  <si>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</si>
  <si>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</si>
  <si>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</si>
  <si>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</si>
  <si>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</si>
  <si>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</si>
  <si>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</si>
  <si>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</si>
  <si>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</si>
  <si>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</si>
  <si>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</si>
  <si>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</si>
  <si>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</si>
  <si>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</si>
  <si>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</si>
  <si>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</si>
  <si>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</si>
  <si>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</si>
  <si>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</si>
  <si>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</si>
  <si>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</si>
  <si>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</si>
  <si>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</si>
  <si>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</si>
  <si>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</si>
  <si>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</si>
  <si>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</si>
  <si>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</si>
  <si>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</si>
  <si>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</si>
  <si>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</si>
  <si>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</si>
  <si>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</si>
  <si>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</si>
  <si>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</si>
  <si>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</si>
  <si>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</si>
  <si>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</si>
  <si>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</si>
  <si>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</si>
  <si>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</si>
  <si>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</si>
  <si>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</si>
  <si>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</si>
  <si>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</si>
  <si>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</si>
  <si>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</si>
  <si>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</si>
  <si>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</si>
  <si>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</si>
  <si>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</si>
  <si>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</si>
  <si>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</si>
  <si>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</si>
  <si>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</si>
  <si>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</si>
  <si>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</si>
  <si>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</si>
  <si>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</si>
  <si>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</si>
  <si>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</si>
  <si>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</si>
  <si>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</si>
  <si>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</si>
  <si>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</si>
  <si>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</si>
  <si>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</si>
  <si>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</si>
  <si>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</si>
  <si>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</si>
  <si>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</si>
  <si>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</si>
  <si>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</si>
  <si>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</si>
  <si>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</si>
  <si>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</si>
  <si>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</si>
  <si>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</si>
  <si>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</si>
  <si>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</si>
  <si>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</si>
  <si>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</si>
  <si>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</si>
  <si>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</si>
  <si>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</si>
  <si>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</si>
  <si>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</si>
  <si>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</si>
  <si>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</si>
  <si>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</si>
  <si>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</si>
  <si>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</si>
  <si>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</si>
  <si>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</si>
  <si>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</si>
  <si>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</si>
  <si>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</si>
  <si>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</si>
  <si>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</si>
  <si>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</si>
  <si>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</si>
  <si>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</si>
  <si>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</si>
  <si>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</si>
  <si>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</si>
  <si>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</si>
  <si>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</si>
  <si>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</si>
  <si>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</si>
  <si>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</si>
  <si>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</si>
  <si>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</si>
  <si>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</si>
  <si>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</si>
  <si>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</si>
  <si>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</si>
  <si>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</si>
  <si>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</si>
  <si>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</si>
  <si>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</si>
  <si>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</si>
  <si>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</si>
  <si>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</si>
  <si>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</si>
  <si>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</si>
  <si>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</si>
  <si>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</si>
  <si>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</si>
  <si>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</si>
  <si>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</si>
  <si>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</si>
  <si>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</si>
  <si>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</si>
  <si>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</si>
  <si>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</si>
  <si>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</si>
  <si>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</si>
  <si>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</si>
  <si>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</si>
  <si>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</si>
  <si>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</si>
  <si>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</si>
  <si>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</si>
  <si>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</si>
  <si>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</si>
  <si>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</si>
  <si>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</si>
  <si>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</si>
  <si>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</si>
  <si>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</si>
  <si>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</si>
  <si>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</si>
  <si>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</si>
  <si>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</si>
  <si>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</si>
  <si>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</si>
  <si>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</si>
  <si>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</si>
  <si>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</si>
  <si>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</si>
  <si>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</si>
  <si>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</si>
  <si>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</si>
  <si>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</si>
  <si>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</si>
  <si>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</si>
  <si>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</si>
  <si>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</si>
  <si>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</si>
  <si>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</si>
  <si>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</si>
  <si>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</si>
  <si>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</si>
  <si>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</si>
  <si>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</si>
  <si>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</si>
  <si>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</si>
  <si>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</si>
  <si>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</si>
  <si>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</si>
  <si>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</si>
  <si>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</si>
  <si>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</si>
  <si>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</si>
  <si>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</si>
  <si>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</si>
  <si>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</si>
  <si>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</si>
  <si>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</si>
  <si>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</si>
  <si>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</si>
  <si>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</si>
  <si>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</si>
  <si>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</si>
  <si>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</si>
  <si>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</si>
  <si>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</si>
  <si>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</si>
  <si>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</si>
  <si>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</si>
  <si>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</si>
  <si>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</si>
  <si>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</si>
  <si>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</si>
  <si>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</si>
  <si>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</si>
  <si>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</si>
  <si>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</si>
  <si>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</si>
  <si>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</si>
  <si>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</si>
  <si>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</si>
  <si>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</si>
  <si>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</si>
  <si>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</si>
  <si>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</si>
  <si>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</si>
  <si>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</si>
  <si>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</si>
  <si>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</si>
  <si>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</si>
  <si>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</si>
  <si>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</si>
  <si>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</si>
  <si>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</si>
  <si>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</si>
  <si>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</si>
  <si>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</si>
  <si>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</si>
  <si>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</si>
  <si>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</si>
  <si>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</si>
  <si>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</si>
  <si>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</si>
  <si>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</si>
  <si>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</si>
  <si>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</si>
  <si>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</si>
  <si>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</si>
  <si>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</si>
  <si>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</si>
  <si>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</si>
  <si>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</si>
  <si>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</si>
  <si>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</si>
  <si>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</si>
  <si>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</si>
  <si>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</si>
  <si>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</si>
  <si>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</si>
  <si>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</si>
  <si>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</si>
  <si>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</si>
  <si>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</si>
  <si>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</si>
  <si>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</si>
  <si>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</si>
  <si>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</si>
  <si>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</si>
  <si>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</si>
  <si>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</si>
  <si>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</si>
  <si>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</si>
  <si>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</si>
  <si>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</si>
  <si>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</si>
  <si>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</si>
  <si>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</si>
  <si>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</si>
  <si>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</si>
  <si>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</si>
  <si>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</si>
  <si>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</si>
  <si>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</si>
  <si>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</si>
  <si>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</si>
  <si>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</si>
  <si>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</si>
  <si>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</si>
  <si>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</si>
  <si>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</si>
  <si>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</si>
  <si>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</si>
  <si>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</si>
  <si>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</si>
  <si>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</si>
  <si>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</si>
  <si>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</si>
  <si>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</si>
  <si>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</si>
  <si>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</si>
  <si>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</si>
  <si>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</si>
  <si>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</si>
  <si>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</si>
  <si>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</si>
  <si>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</si>
  <si>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</si>
  <si>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</si>
  <si>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</si>
  <si>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</si>
  <si>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</si>
  <si>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</si>
  <si>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</si>
  <si>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</si>
  <si>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</si>
  <si>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</si>
  <si>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</si>
  <si>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</si>
  <si>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</si>
  <si>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</si>
  <si>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</si>
  <si>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</si>
  <si>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</si>
  <si>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</si>
  <si>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</si>
  <si>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</si>
  <si>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</si>
  <si>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</si>
  <si>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</si>
  <si>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</si>
  <si>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</si>
  <si>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</si>
  <si>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</si>
  <si>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</si>
  <si>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</si>
  <si>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</si>
  <si>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</si>
  <si>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</si>
  <si>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</si>
  <si>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</si>
  <si>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</si>
  <si>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</si>
  <si>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</si>
  <si>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</si>
  <si>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</si>
  <si>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</si>
  <si>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</si>
  <si>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</si>
  <si>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</si>
  <si>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</si>
  <si>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</si>
  <si>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</si>
  <si>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</si>
  <si>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</si>
  <si>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</si>
  <si>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</si>
  <si>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</si>
  <si>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</si>
  <si>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</si>
  <si>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</si>
  <si>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</si>
  <si>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</si>
  <si>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</si>
  <si>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</si>
  <si>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</si>
  <si>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</si>
  <si>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</si>
  <si>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</si>
  <si>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</si>
  <si>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</si>
  <si>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</si>
  <si>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</si>
  <si>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</si>
  <si>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</si>
  <si>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</si>
  <si>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</si>
  <si>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</si>
  <si>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</si>
  <si>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</si>
  <si>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</si>
  <si>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</si>
  <si>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</si>
  <si>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</si>
  <si>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</si>
  <si>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</si>
  <si>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</si>
  <si>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</si>
  <si>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</si>
  <si>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</si>
  <si>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</si>
  <si>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</si>
  <si>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</si>
  <si>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</si>
  <si>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</si>
  <si>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</si>
  <si>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</si>
  <si>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</si>
  <si>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</si>
  <si>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</si>
  <si>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</si>
  <si>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</si>
  <si>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</si>
  <si>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</si>
  <si>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</si>
  <si>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</si>
  <si>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</si>
  <si>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</si>
  <si>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</si>
  <si>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</si>
  <si>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</si>
  <si>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</si>
  <si>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</si>
  <si>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</si>
  <si>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</si>
  <si>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</si>
  <si>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</si>
  <si>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</si>
  <si>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</si>
  <si>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</si>
  <si>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</si>
  <si>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</si>
  <si>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</si>
  <si>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</si>
  <si>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</si>
  <si>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</si>
  <si>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</si>
  <si>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</si>
  <si>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</si>
  <si>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</si>
  <si>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</si>
  <si>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</si>
  <si>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</si>
  <si>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</si>
  <si>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</si>
  <si>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</si>
  <si>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</si>
  <si>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</si>
  <si>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</si>
  <si>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</si>
  <si>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</si>
  <si>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</si>
  <si>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</si>
  <si>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</si>
  <si>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</si>
  <si>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</si>
  <si>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</si>
  <si>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</si>
  <si>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</si>
  <si>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</si>
  <si>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</si>
  <si>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</si>
  <si>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</si>
  <si>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</si>
  <si>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</si>
  <si>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</si>
  <si>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</si>
  <si>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</si>
  <si>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</si>
  <si>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</si>
  <si>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</si>
  <si>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</si>
  <si>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</si>
  <si>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</si>
  <si>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</si>
  <si>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</si>
  <si>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</si>
  <si>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</si>
  <si>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</si>
  <si>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</si>
  <si>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</si>
  <si>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</si>
  <si>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</si>
  <si>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</si>
  <si>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</si>
  <si>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</si>
  <si>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</si>
  <si>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</si>
  <si>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</si>
  <si>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</si>
  <si>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</si>
  <si>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</si>
  <si>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</si>
  <si>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</si>
  <si>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</si>
  <si>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</si>
  <si>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</si>
  <si>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</si>
  <si>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</si>
  <si>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</si>
  <si>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</si>
  <si>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</si>
  <si>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</si>
  <si>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</si>
  <si>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</si>
  <si>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</si>
  <si>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</si>
  <si>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</si>
  <si>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</si>
  <si>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</si>
  <si>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</si>
  <si>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</si>
  <si>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</si>
  <si>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</si>
  <si>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</si>
  <si>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</si>
  <si>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</si>
  <si>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</si>
  <si>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</si>
  <si>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</si>
  <si>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</si>
  <si>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</si>
  <si>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</si>
  <si>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</si>
  <si>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</si>
  <si>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</si>
  <si>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</si>
  <si>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</si>
  <si>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</si>
  <si>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</si>
  <si>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</si>
  <si>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</si>
  <si>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</si>
  <si>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</si>
  <si>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</si>
  <si>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</si>
  <si>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</si>
  <si>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</si>
  <si>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</si>
  <si>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</si>
  <si>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</si>
  <si>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</si>
  <si>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</si>
  <si>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</si>
  <si>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</si>
  <si>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</si>
  <si>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</si>
  <si>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</si>
  <si>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</si>
  <si>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</si>
  <si>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</si>
  <si>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</si>
  <si>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</si>
  <si>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</si>
  <si>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</si>
  <si>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</si>
  <si>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</si>
  <si>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</si>
  <si>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</si>
  <si>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</si>
  <si>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</si>
  <si>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</si>
  <si>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</si>
  <si>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</si>
  <si>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</si>
  <si>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</si>
  <si>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</si>
  <si>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</si>
  <si>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</si>
  <si>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</si>
  <si>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</si>
  <si>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</si>
  <si>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</si>
  <si>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</si>
  <si>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</si>
  <si>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</si>
  <si>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</si>
  <si>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</si>
  <si>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</si>
  <si>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</si>
  <si>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</si>
  <si>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</si>
  <si>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</si>
  <si>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</si>
  <si>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</si>
  <si>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</si>
  <si>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</si>
  <si>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</si>
  <si>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</si>
  <si>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</si>
  <si>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</si>
  <si>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</si>
  <si>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</si>
  <si>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</si>
  <si>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</si>
  <si>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</si>
  <si>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</si>
  <si>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</si>
  <si>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</si>
  <si>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</si>
  <si>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</si>
  <si>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</si>
  <si>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</si>
  <si>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</si>
  <si>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</si>
  <si>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</si>
  <si>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</si>
  <si>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</si>
  <si>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</si>
  <si>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</si>
  <si>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</si>
  <si>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</si>
  <si>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</si>
  <si>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</si>
  <si>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</si>
  <si>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</si>
  <si>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</si>
  <si>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</si>
  <si>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</si>
  <si>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</si>
  <si>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</si>
  <si>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</si>
  <si>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</si>
  <si>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</si>
  <si>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</si>
  <si>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</si>
  <si>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</si>
  <si>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</si>
  <si>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</si>
  <si>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</si>
  <si>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</si>
  <si>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</si>
  <si>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</si>
  <si>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</si>
  <si>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</si>
  <si>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</si>
  <si>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</si>
  <si>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</si>
  <si>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</si>
  <si>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</si>
  <si>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</si>
  <si>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</si>
  <si>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</si>
  <si>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</si>
  <si>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</si>
  <si>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</si>
  <si>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</si>
  <si>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</si>
  <si>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</si>
  <si>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</si>
  <si>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</si>
  <si>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</si>
  <si>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</si>
  <si>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</si>
  <si>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</si>
  <si>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</si>
  <si>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</si>
  <si>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</si>
  <si>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</si>
  <si>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</si>
  <si>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</si>
  <si>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</si>
  <si>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</si>
  <si>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</si>
  <si>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</si>
  <si>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</si>
  <si>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</si>
  <si>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</si>
  <si>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</si>
  <si>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</si>
  <si>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</si>
  <si>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</si>
  <si>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</si>
  <si>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</si>
  <si>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</si>
  <si>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</si>
  <si>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</si>
  <si>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</si>
  <si>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</si>
  <si>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</si>
  <si>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</si>
  <si>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</si>
  <si>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</si>
  <si>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</si>
  <si>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</si>
  <si>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</si>
  <si>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</si>
  <si>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</si>
  <si>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</si>
  <si>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</si>
  <si>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</si>
  <si>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</si>
  <si>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</si>
  <si>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</si>
  <si>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</si>
  <si>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</si>
  <si>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</si>
  <si>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</si>
  <si>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</si>
  <si>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</si>
  <si>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</si>
  <si>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</si>
  <si>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</si>
  <si>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</si>
  <si>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</si>
  <si>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</si>
  <si>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</si>
  <si>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</si>
  <si>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</si>
  <si>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</si>
  <si>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</si>
  <si>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</si>
  <si>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</si>
  <si>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</si>
  <si>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</si>
  <si>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</si>
  <si>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</si>
  <si>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</si>
  <si>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</si>
  <si>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</si>
  <si>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</si>
  <si>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</si>
  <si>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</si>
  <si>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</si>
  <si>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</si>
  <si>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</si>
  <si>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</si>
  <si>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</si>
  <si>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</si>
  <si>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</si>
  <si>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</si>
  <si>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</si>
  <si>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</si>
  <si>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</si>
  <si>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</si>
  <si>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</si>
  <si>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</si>
  <si>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</si>
  <si>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</si>
  <si>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</si>
  <si>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</si>
  <si>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</si>
  <si>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</si>
  <si>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</si>
  <si>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</si>
  <si>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</si>
  <si>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</si>
  <si>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</si>
  <si>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</si>
  <si>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</si>
  <si>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</si>
  <si>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</si>
  <si>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</si>
  <si>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</si>
  <si>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</si>
  <si>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</si>
  <si>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</si>
  <si>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</si>
  <si>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</si>
  <si>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</si>
  <si>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</si>
  <si>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</si>
  <si>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</si>
  <si>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</si>
  <si>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</si>
  <si>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</si>
  <si>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</si>
  <si>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</si>
  <si>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</si>
  <si>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</si>
  <si>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</si>
  <si>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</si>
  <si>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</si>
  <si>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</si>
  <si>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</si>
  <si>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</si>
  <si>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</si>
  <si>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</si>
  <si>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</si>
  <si>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</si>
  <si>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</si>
  <si>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</si>
  <si>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</si>
  <si>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</si>
  <si>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</si>
  <si>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</si>
  <si>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</si>
  <si>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</si>
  <si>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</si>
  <si>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</si>
  <si>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</si>
  <si>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</si>
  <si>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</si>
  <si>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</si>
  <si>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</si>
  <si>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</si>
  <si>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</si>
  <si>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</si>
  <si>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</si>
  <si>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</si>
  <si>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</si>
  <si>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</si>
  <si>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</si>
  <si>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</si>
  <si>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</si>
  <si>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</si>
  <si>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</si>
  <si>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</si>
  <si>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</si>
  <si>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</si>
  <si>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</si>
  <si>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</si>
  <si>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</si>
  <si>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</si>
  <si>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</si>
  <si>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</si>
  <si>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</si>
  <si>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</si>
  <si>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</si>
  <si>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</si>
  <si>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</si>
  <si>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</si>
  <si>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</si>
  <si>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</si>
  <si>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</si>
  <si>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</si>
  <si>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</si>
  <si>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</si>
  <si>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</si>
  <si>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</si>
  <si>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</si>
  <si>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</si>
  <si>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</si>
  <si>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</si>
  <si>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</si>
  <si>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</si>
  <si>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</si>
  <si>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</si>
  <si>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</si>
  <si>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</si>
  <si>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</si>
  <si>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</si>
  <si>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</si>
  <si>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</si>
  <si>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</si>
  <si>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</si>
  <si>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</si>
  <si>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</si>
  <si>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</si>
  <si>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</si>
  <si>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</si>
  <si>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</si>
  <si>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</si>
  <si>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</si>
  <si>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</si>
  <si>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</si>
  <si>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</si>
  <si>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</si>
  <si>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</si>
  <si>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</si>
  <si>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</si>
  <si>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</si>
  <si>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</si>
  <si>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</si>
  <si>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</si>
  <si>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</si>
  <si>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</si>
  <si>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</si>
  <si>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</si>
  <si>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</si>
  <si>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</si>
  <si>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</si>
  <si>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</si>
  <si>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</si>
  <si>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</si>
  <si>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</si>
  <si>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</si>
  <si>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</si>
  <si>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</si>
  <si>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</si>
  <si>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</si>
  <si>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</si>
  <si>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</si>
  <si>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</si>
  <si>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</si>
  <si>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</si>
  <si>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</si>
  <si>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</si>
  <si>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</si>
  <si>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</si>
  <si>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</si>
  <si>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</si>
  <si>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</si>
  <si>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</si>
  <si>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</si>
  <si>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</si>
  <si>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</si>
  <si>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</si>
  <si>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</si>
  <si>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</si>
  <si>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</si>
  <si>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</si>
  <si>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</si>
  <si>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</si>
  <si>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</si>
  <si>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</si>
  <si>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</si>
  <si>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</si>
  <si>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</si>
  <si>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</si>
  <si>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</si>
  <si>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</si>
  <si>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</si>
  <si>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</si>
  <si>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</si>
  <si>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</si>
  <si>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</si>
  <si>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</si>
  <si>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</si>
  <si>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</si>
  <si>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</si>
  <si>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</si>
  <si>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</si>
  <si>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</si>
  <si>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</si>
  <si>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</si>
  <si>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</si>
  <si>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</si>
  <si>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</si>
  <si>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</si>
  <si>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</si>
  <si>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</si>
  <si>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</si>
  <si>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</si>
  <si>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</si>
  <si>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</si>
  <si>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</si>
  <si>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</si>
  <si>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</si>
  <si>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</si>
  <si>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</si>
  <si>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</si>
  <si>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</si>
  <si>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</si>
  <si>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</si>
  <si>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</si>
  <si>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</si>
  <si>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</si>
  <si>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</si>
  <si>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</si>
  <si>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</si>
  <si>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</si>
  <si>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</si>
  <si>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</si>
  <si>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</si>
  <si>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</si>
  <si>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</si>
  <si>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</si>
  <si>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</si>
  <si>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</si>
  <si>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</si>
  <si>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</si>
  <si>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</si>
  <si>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</si>
  <si>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</si>
  <si>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</si>
  <si>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</si>
  <si>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</si>
  <si>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</si>
  <si>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</si>
  <si>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</si>
  <si>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</si>
  <si>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</si>
  <si>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</si>
  <si>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</si>
  <si>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</si>
  <si>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</si>
  <si>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</si>
  <si>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</si>
  <si>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</si>
  <si>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</si>
  <si>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</si>
  <si>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</si>
  <si>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</si>
  <si>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</si>
  <si>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</si>
  <si>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</si>
  <si>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</si>
  <si>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</si>
  <si>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</si>
  <si>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</si>
  <si>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</si>
  <si>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</si>
  <si>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</si>
  <si>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</si>
  <si>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</si>
  <si>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</si>
  <si>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</si>
  <si>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</si>
  <si>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</si>
  <si>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</si>
  <si>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</si>
  <si>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</si>
  <si>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</si>
  <si>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</si>
  <si>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</si>
  <si>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</si>
  <si>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</si>
  <si>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</si>
  <si>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</si>
  <si>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</si>
  <si>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</si>
  <si>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</si>
  <si>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</si>
  <si>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</si>
  <si>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</si>
  <si>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</si>
  <si>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</si>
  <si>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</si>
  <si>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</si>
  <si>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</si>
  <si>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</si>
  <si>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</si>
  <si>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</si>
  <si>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</si>
  <si>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</si>
  <si>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</si>
  <si>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</si>
  <si>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</si>
  <si>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</si>
  <si>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</si>
  <si>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</si>
  <si>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</si>
  <si>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</si>
  <si>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</si>
  <si>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</si>
  <si>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</si>
  <si>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</si>
  <si>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</si>
  <si>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</si>
  <si>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</si>
  <si>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</si>
  <si>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</si>
  <si>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</si>
  <si>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</si>
  <si>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</si>
  <si>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</si>
  <si>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</si>
  <si>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</si>
  <si>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</si>
  <si>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</si>
  <si>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</si>
  <si>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</si>
  <si>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</si>
  <si>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</si>
  <si>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</si>
  <si>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</si>
  <si>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</si>
  <si>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</si>
  <si>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</si>
  <si>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</si>
  <si>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</si>
  <si>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</si>
  <si>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</si>
  <si>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</si>
  <si>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</si>
  <si>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</si>
  <si>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</si>
  <si>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</si>
  <si>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</si>
  <si>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</si>
  <si>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</si>
  <si>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</si>
  <si>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</si>
  <si>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</si>
  <si>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</si>
  <si>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</si>
  <si>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</si>
  <si>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</si>
  <si>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</si>
  <si>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</si>
  <si>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</si>
  <si>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</si>
  <si>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</si>
  <si>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</si>
  <si>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</si>
  <si>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</si>
  <si>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</si>
  <si>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</si>
  <si>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</si>
  <si>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</si>
  <si>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</si>
  <si>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</si>
  <si>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</si>
  <si>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</si>
  <si>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</si>
  <si>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</si>
  <si>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</si>
  <si>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</si>
  <si>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</si>
  <si>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</si>
  <si>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</si>
  <si>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</si>
  <si>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</si>
  <si>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</si>
  <si>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</si>
  <si>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</si>
  <si>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</si>
  <si>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</si>
  <si>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</si>
  <si>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</si>
  <si>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</si>
  <si>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</si>
  <si>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</si>
  <si>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</si>
  <si>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</si>
  <si>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</si>
  <si>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</si>
  <si>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</si>
  <si>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</si>
  <si>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</si>
  <si>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</si>
  <si>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</si>
  <si>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</si>
  <si>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</si>
  <si>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</si>
  <si>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</si>
  <si>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</si>
  <si>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</si>
  <si>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</si>
  <si>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</si>
  <si>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</si>
  <si>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</si>
  <si>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</si>
  <si>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</si>
  <si>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</si>
  <si>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</si>
  <si>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</si>
  <si>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</si>
  <si>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</si>
  <si>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</si>
  <si>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</si>
  <si>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</si>
  <si>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</si>
  <si>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</si>
  <si>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</si>
  <si>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</si>
  <si>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</si>
  <si>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</si>
  <si>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</si>
  <si>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</si>
  <si>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</si>
  <si>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</si>
  <si>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</si>
  <si>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</si>
  <si>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</si>
  <si>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</si>
  <si>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</si>
  <si>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</si>
  <si>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</si>
  <si>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</si>
  <si>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</si>
  <si>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</si>
  <si>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</si>
  <si>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</si>
  <si>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</si>
  <si>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</si>
  <si>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</si>
  <si>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</si>
  <si>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</si>
  <si>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</si>
  <si>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</si>
  <si>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</si>
  <si>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</si>
  <si>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</si>
  <si>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</si>
  <si>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</si>
  <si>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</si>
  <si>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</si>
  <si>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</si>
  <si>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</si>
  <si>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</si>
  <si>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</si>
  <si>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</si>
  <si>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</si>
  <si>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</si>
  <si>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</si>
  <si>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</si>
  <si>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</si>
  <si>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</si>
  <si>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</si>
  <si>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</si>
  <si>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</si>
  <si>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</si>
  <si>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</si>
  <si>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</si>
  <si>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</si>
  <si>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</si>
  <si>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</si>
  <si>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</si>
  <si>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</si>
  <si>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</si>
  <si>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</si>
  <si>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</si>
  <si>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</si>
  <si>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</si>
  <si>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</si>
  <si>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</si>
  <si>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</si>
  <si>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</si>
  <si>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</si>
  <si>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</si>
  <si>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</si>
  <si>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</si>
  <si>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</si>
  <si>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</si>
  <si>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</si>
  <si>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</si>
  <si>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</si>
  <si>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</si>
  <si>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</si>
  <si>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</si>
  <si>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</si>
  <si>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</si>
  <si>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</si>
  <si>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</si>
  <si>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</si>
  <si>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</si>
  <si>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</si>
  <si>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</si>
  <si>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</si>
  <si>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</si>
  <si>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</si>
  <si>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</si>
  <si>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</si>
  <si>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</si>
  <si>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</si>
  <si>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</si>
  <si>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</si>
  <si>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</si>
  <si>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</si>
  <si>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</si>
  <si>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</si>
  <si>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</si>
  <si>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</si>
  <si>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</si>
  <si>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</si>
  <si>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</si>
  <si>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</si>
  <si>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</si>
  <si>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</si>
  <si>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</si>
  <si>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</si>
  <si>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</si>
  <si>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</si>
  <si>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</si>
  <si>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</si>
  <si>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</si>
  <si>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</si>
  <si>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</si>
  <si>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</si>
  <si>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</si>
  <si>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</si>
  <si>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</si>
  <si>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</si>
  <si>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</si>
  <si>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</si>
  <si>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</si>
  <si>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</si>
  <si>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</si>
  <si>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</si>
  <si>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</si>
  <si>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</si>
  <si>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</si>
  <si>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</si>
  <si>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</si>
  <si>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</si>
  <si>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</si>
  <si>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</si>
  <si>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</si>
  <si>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</si>
  <si>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</si>
  <si>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</si>
  <si>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</si>
  <si>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</si>
  <si>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</si>
  <si>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</si>
  <si>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</si>
  <si>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</si>
  <si>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</si>
  <si>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</si>
  <si>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</si>
  <si>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</si>
  <si>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</si>
  <si>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</si>
  <si>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</si>
  <si>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</si>
  <si>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</si>
  <si>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</si>
  <si>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</si>
  <si>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</si>
  <si>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</si>
  <si>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</si>
  <si>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</si>
  <si>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</si>
  <si>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</si>
  <si>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</si>
  <si>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</si>
  <si>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</si>
  <si>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</si>
  <si>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</si>
  <si>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</si>
  <si>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</si>
  <si>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</si>
  <si>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</si>
  <si>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</si>
  <si>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</si>
  <si>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</si>
  <si>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</si>
  <si>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</si>
  <si>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</si>
  <si>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</si>
  <si>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</si>
  <si>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</si>
  <si>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</si>
  <si>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</si>
  <si>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</si>
  <si>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</si>
  <si>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</si>
  <si>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</si>
  <si>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</si>
  <si>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</si>
  <si>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</si>
  <si>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</si>
  <si>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</si>
  <si>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</si>
  <si>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</si>
  <si>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</si>
  <si>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</si>
  <si>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</si>
  <si>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</si>
  <si>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</si>
  <si>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</si>
  <si>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</si>
  <si>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</si>
  <si>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</si>
  <si>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</si>
  <si>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</si>
  <si>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</si>
  <si>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</si>
  <si>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</si>
  <si>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</si>
  <si>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</si>
  <si>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</si>
  <si>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</si>
  <si>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</si>
  <si>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</si>
  <si>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</si>
  <si>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</si>
  <si>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</si>
  <si>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</si>
  <si>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</si>
  <si>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</si>
  <si>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</si>
  <si>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</si>
  <si>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</si>
  <si>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</si>
  <si>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</si>
  <si>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</si>
  <si>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</si>
  <si>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</si>
  <si>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</si>
  <si>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</si>
  <si>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</si>
  <si>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</si>
  <si>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</si>
  <si>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</si>
  <si>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</si>
  <si>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</si>
  <si>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</si>
  <si>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</si>
  <si>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</si>
  <si>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</si>
  <si>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</si>
  <si>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</si>
  <si>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</si>
  <si>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</si>
  <si>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</si>
  <si>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</si>
  <si>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</si>
  <si>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</si>
  <si>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</si>
  <si>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</si>
  <si>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</si>
  <si>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</si>
  <si>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</si>
  <si>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</si>
  <si>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</si>
  <si>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</si>
  <si>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</si>
  <si>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</si>
  <si>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</si>
  <si>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</si>
  <si>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</si>
  <si>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</si>
  <si>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</si>
  <si>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</si>
  <si>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</si>
  <si>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</si>
  <si>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</si>
  <si>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</si>
  <si>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</si>
  <si>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</si>
  <si>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</si>
  <si>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</si>
  <si>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</si>
  <si>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</si>
  <si>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</si>
  <si>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</si>
  <si>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</si>
  <si>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</si>
  <si>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</si>
  <si>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</si>
  <si>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</si>
  <si>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</si>
  <si>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</si>
  <si>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</si>
  <si>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</si>
  <si>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</si>
  <si>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</si>
  <si>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</si>
  <si>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</si>
  <si>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</si>
  <si>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</si>
  <si>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</si>
  <si>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</si>
  <si>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</si>
  <si>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</si>
  <si>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</si>
  <si>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</si>
  <si>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</si>
  <si>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</si>
  <si>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</si>
  <si>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</si>
  <si>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</si>
  <si>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</si>
  <si>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</si>
  <si>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</si>
  <si>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</si>
  <si>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</si>
  <si>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</si>
  <si>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</si>
  <si>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</si>
  <si>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</si>
  <si>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</si>
  <si>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</si>
  <si>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</si>
  <si>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</si>
  <si>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</si>
  <si>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</si>
  <si>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</si>
  <si>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</si>
  <si>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</si>
  <si>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</si>
  <si>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</si>
  <si>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</si>
  <si>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</si>
  <si>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</si>
  <si>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</si>
  <si>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</si>
  <si>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</si>
  <si>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</si>
  <si>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</si>
  <si>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</si>
  <si>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</si>
  <si>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</si>
  <si>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</si>
  <si>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</si>
  <si>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</si>
  <si>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</si>
  <si>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</si>
  <si>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</si>
  <si>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</si>
  <si>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</si>
  <si>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</si>
  <si>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</si>
  <si>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</si>
  <si>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</si>
  <si>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</si>
  <si>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</si>
  <si>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</si>
  <si>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</si>
  <si>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</si>
  <si>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</si>
  <si>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</si>
  <si>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</si>
  <si>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</si>
  <si>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</si>
  <si>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</si>
  <si>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</si>
  <si>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</si>
  <si>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</si>
  <si>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</si>
  <si>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</si>
  <si>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</si>
  <si>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</si>
  <si>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</si>
  <si>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</si>
  <si>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</si>
  <si>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</si>
  <si>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</si>
  <si>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</si>
  <si>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</si>
  <si>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</si>
  <si>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</si>
  <si>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</si>
  <si>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</si>
  <si>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</si>
  <si>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</si>
  <si>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</si>
  <si>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</si>
  <si>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</si>
  <si>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</si>
  <si>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</si>
  <si>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</si>
  <si>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</si>
  <si>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</si>
  <si>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</si>
  <si>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</si>
  <si>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</si>
  <si>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</si>
  <si>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</si>
  <si>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</si>
  <si>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</si>
  <si>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</si>
  <si>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</si>
  <si>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</si>
  <si>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</si>
  <si>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</si>
  <si>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</si>
  <si>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</si>
  <si>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</si>
  <si>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</si>
  <si>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</si>
  <si>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</si>
  <si>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</si>
  <si>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</si>
  <si>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</si>
  <si>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</si>
  <si>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</si>
  <si>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</si>
  <si>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</si>
  <si>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</si>
  <si>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</si>
  <si>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</si>
  <si>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</si>
  <si>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</si>
  <si>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</si>
  <si>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</si>
  <si>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</si>
  <si>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</si>
  <si>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</si>
  <si>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</si>
  <si>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</si>
  <si>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</si>
  <si>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</si>
  <si>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</si>
  <si>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</si>
  <si>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</si>
  <si>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</si>
  <si>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</si>
  <si>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</si>
  <si>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</si>
  <si>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</si>
  <si>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</si>
  <si>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</si>
  <si>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</si>
  <si>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</si>
  <si>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</si>
  <si>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</si>
  <si>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</si>
  <si>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</si>
  <si>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</si>
  <si>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</si>
  <si>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</si>
  <si>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</si>
  <si>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</si>
  <si>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</si>
  <si>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</si>
  <si>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</si>
  <si>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</si>
  <si>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</si>
  <si>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</si>
  <si>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</si>
  <si>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</si>
  <si>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</si>
  <si>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</si>
  <si>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</si>
  <si>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</si>
  <si>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</si>
  <si>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</si>
  <si>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</si>
  <si>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</si>
  <si>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</si>
  <si>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</si>
  <si>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</si>
  <si>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</si>
  <si>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</si>
  <si>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</si>
  <si>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</si>
  <si>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</si>
  <si>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</si>
  <si>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</si>
  <si>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</si>
  <si>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</si>
  <si>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</si>
  <si>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</si>
  <si>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</si>
  <si>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</si>
  <si>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</si>
  <si>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</si>
  <si>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</si>
  <si>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</si>
  <si>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</si>
  <si>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</si>
  <si>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</si>
  <si>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</si>
  <si>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</si>
  <si>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</si>
  <si>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</si>
  <si>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</si>
  <si>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</si>
  <si>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</si>
  <si>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</si>
  <si>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</si>
  <si>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</si>
  <si>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</si>
  <si>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</si>
  <si>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</si>
  <si>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</si>
  <si>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</si>
  <si>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</si>
  <si>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</si>
  <si>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</si>
  <si>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</si>
  <si>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</si>
  <si>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</si>
  <si>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</si>
  <si>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</si>
  <si>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</si>
  <si>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</si>
  <si>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</si>
  <si>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</si>
  <si>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</si>
  <si>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</si>
  <si>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</si>
  <si>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</si>
  <si>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</si>
  <si>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</si>
  <si>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</si>
  <si>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</si>
  <si>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</si>
  <si>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</si>
  <si>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</si>
  <si>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</si>
  <si>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</si>
  <si>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</si>
  <si>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</si>
  <si>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</si>
  <si>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</si>
  <si>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</si>
  <si>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</si>
  <si>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</si>
  <si>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</si>
  <si>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</si>
  <si>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</si>
  <si>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</si>
  <si>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</si>
  <si>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</si>
  <si>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</si>
  <si>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</si>
  <si>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</si>
  <si>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</si>
  <si>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</si>
  <si>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</si>
  <si>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</si>
  <si>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</si>
  <si>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</si>
  <si>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</si>
  <si>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</si>
  <si>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</si>
  <si>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</si>
  <si>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</si>
  <si>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</si>
  <si>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</si>
  <si>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</si>
  <si>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</si>
  <si>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</si>
  <si>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</si>
  <si>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</si>
  <si>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</si>
  <si>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</si>
  <si>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</si>
  <si>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</si>
  <si>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</si>
  <si>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</si>
  <si>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</si>
  <si>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</si>
  <si>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</si>
  <si>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</si>
  <si>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</si>
  <si>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</si>
  <si>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</si>
  <si>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</si>
  <si>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</si>
  <si>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</si>
  <si>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</si>
  <si>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</si>
  <si>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</si>
  <si>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</si>
  <si>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</si>
  <si>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</si>
  <si>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</si>
  <si>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</si>
  <si>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</si>
  <si>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</si>
  <si>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</si>
  <si>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</si>
  <si>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</si>
  <si>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</si>
  <si>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</si>
  <si>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</si>
  <si>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</si>
  <si>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</si>
  <si>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</si>
  <si>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</si>
  <si>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</si>
  <si>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</si>
  <si>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</si>
  <si>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</si>
  <si>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</si>
  <si>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</si>
  <si>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</si>
  <si>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</si>
  <si>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</si>
  <si>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</si>
  <si>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</si>
  <si>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</si>
  <si>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</si>
  <si>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</si>
  <si>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</si>
  <si>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</si>
  <si>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</si>
  <si>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</si>
  <si>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</si>
  <si>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</si>
  <si>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</si>
  <si>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</si>
  <si>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</si>
  <si>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</si>
  <si>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</si>
  <si>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</si>
  <si>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</si>
  <si>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</si>
  <si>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</si>
  <si>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</si>
  <si>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</si>
  <si>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</si>
  <si>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</si>
  <si>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</si>
  <si>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</si>
  <si>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</si>
  <si>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</si>
  <si>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</si>
  <si>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</si>
  <si>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</si>
  <si>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</si>
  <si>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</si>
  <si>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</si>
  <si>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</si>
  <si>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</si>
  <si>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</si>
  <si>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</si>
  <si>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</si>
  <si>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</si>
  <si>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</si>
  <si>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</si>
  <si>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</si>
  <si>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</si>
  <si>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</si>
  <si>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</si>
  <si>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</si>
  <si>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</si>
  <si>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</si>
  <si>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</si>
  <si>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</si>
  <si>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</si>
  <si>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</si>
  <si>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</si>
  <si>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</si>
  <si>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</si>
  <si>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</si>
  <si>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</si>
  <si>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</si>
  <si>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</si>
  <si>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</si>
  <si>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</si>
  <si>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</si>
  <si>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</si>
  <si>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</si>
  <si>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</si>
  <si>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</si>
  <si>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</si>
  <si>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</si>
  <si>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</si>
  <si>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</si>
  <si>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</si>
  <si>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</si>
  <si>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</si>
  <si>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</si>
  <si>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</si>
  <si>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</si>
  <si>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</si>
  <si>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</si>
  <si>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</si>
  <si>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</si>
  <si>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</si>
  <si>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</si>
  <si>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</si>
  <si>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</si>
  <si>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</si>
  <si>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</si>
  <si>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</si>
  <si>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</si>
  <si>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</si>
  <si>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</si>
  <si>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</si>
  <si>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</si>
  <si>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</si>
  <si>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</si>
  <si>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</si>
  <si>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</si>
  <si>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</si>
  <si>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</si>
  <si>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</si>
  <si>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</si>
  <si>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</si>
  <si>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</si>
  <si>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</si>
  <si>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</si>
  <si>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</si>
  <si>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</si>
  <si>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</si>
  <si>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</si>
  <si>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</si>
  <si>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</si>
  <si>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</si>
  <si>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</si>
  <si>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</si>
  <si>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</si>
  <si>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</si>
  <si>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</si>
  <si>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</si>
  <si>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</si>
  <si>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</si>
  <si>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</si>
  <si>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</si>
  <si>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</si>
  <si>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</si>
  <si>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</si>
  <si>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</si>
  <si>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</si>
  <si>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</si>
  <si>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</si>
  <si>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</si>
  <si>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</si>
  <si>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</si>
  <si>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</si>
  <si>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</si>
  <si>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</si>
  <si>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</si>
  <si>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</si>
  <si>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</si>
  <si>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</si>
  <si>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</si>
  <si>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</si>
  <si>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</si>
  <si>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</si>
  <si>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</si>
  <si>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</si>
  <si>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</si>
  <si>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</si>
  <si>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</si>
  <si>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</si>
  <si>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</si>
  <si>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</si>
  <si>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</si>
  <si>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</si>
  <si>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</si>
  <si>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</si>
  <si>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</si>
  <si>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</si>
  <si>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</si>
  <si>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</si>
  <si>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</si>
  <si>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</si>
  <si>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</si>
  <si>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</si>
  <si>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</si>
  <si>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</si>
  <si>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</si>
  <si>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</si>
  <si>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</si>
  <si>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</si>
  <si>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</si>
  <si>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</si>
  <si>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</si>
  <si>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</si>
  <si>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</si>
  <si>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</si>
  <si>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</si>
  <si>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</si>
  <si>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</si>
  <si>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</si>
  <si>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</si>
  <si>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</si>
  <si>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</si>
  <si>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</si>
  <si>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</si>
  <si>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</si>
  <si>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</si>
  <si>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</si>
  <si>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</si>
  <si>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</si>
  <si>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</si>
  <si>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</si>
  <si>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</si>
  <si>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</si>
  <si>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</si>
  <si>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</si>
  <si>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</si>
  <si>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</si>
  <si>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</si>
  <si>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</si>
  <si>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</si>
  <si>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</si>
  <si>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</si>
  <si>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</si>
  <si>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</si>
  <si>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</si>
  <si>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</si>
  <si>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</si>
  <si>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</si>
  <si>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</si>
  <si>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</si>
  <si>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</si>
  <si>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</si>
  <si>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</si>
  <si>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</si>
  <si>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</si>
  <si>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</si>
  <si>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</si>
  <si>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</si>
  <si>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</si>
  <si>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</si>
  <si>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</si>
  <si>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</si>
  <si>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</si>
  <si>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</si>
  <si>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</si>
  <si>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</si>
  <si>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</si>
  <si>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</si>
  <si>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</si>
  <si>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</si>
  <si>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</si>
  <si>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</si>
  <si>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</si>
  <si>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</si>
  <si>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</si>
  <si>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</si>
  <si>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</si>
  <si>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</si>
  <si>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</si>
  <si>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</si>
  <si>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</si>
  <si>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</si>
  <si>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</si>
  <si>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</si>
  <si>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</si>
  <si>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</si>
  <si>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</si>
  <si>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</si>
  <si>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</si>
  <si>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</si>
  <si>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</si>
  <si>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</si>
  <si>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</si>
  <si>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</si>
  <si>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</si>
  <si>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</si>
  <si>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</si>
  <si>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</si>
  <si>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</si>
  <si>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</si>
  <si>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</si>
  <si>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</si>
  <si>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</si>
  <si>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</si>
  <si>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</si>
  <si>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</si>
  <si>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</si>
  <si>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</si>
  <si>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</si>
  <si>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</si>
  <si>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</si>
  <si>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</si>
  <si>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</si>
  <si>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</si>
  <si>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</si>
  <si>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</si>
  <si>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</si>
  <si>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</si>
  <si>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</si>
  <si>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</si>
  <si>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</si>
  <si>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</si>
  <si>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</si>
  <si>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</si>
  <si>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</si>
  <si>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</si>
  <si>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</si>
  <si>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</si>
  <si>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</si>
  <si>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</si>
  <si>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</si>
  <si>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</si>
  <si>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</si>
  <si>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</si>
  <si>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</si>
  <si>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</si>
  <si>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</si>
  <si>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</si>
  <si>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</si>
  <si>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</si>
  <si>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</si>
  <si>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</si>
  <si>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</si>
  <si>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</si>
  <si>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</si>
  <si>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</si>
  <si>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</si>
  <si>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</si>
  <si>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</si>
  <si>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</si>
  <si>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</si>
  <si>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</si>
  <si>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</si>
  <si>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</si>
  <si>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</si>
  <si>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</si>
  <si>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</si>
  <si>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</si>
  <si>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</si>
  <si>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</si>
  <si>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</si>
  <si>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</si>
  <si>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</si>
  <si>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</si>
  <si>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</si>
  <si>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</si>
  <si>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</si>
  <si>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</si>
  <si>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</si>
  <si>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</si>
  <si>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</si>
  <si>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</si>
  <si>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</si>
  <si>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</si>
  <si>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</si>
  <si>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</si>
  <si>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</si>
  <si>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</si>
  <si>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</si>
  <si>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</si>
  <si>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</si>
  <si>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</si>
  <si>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</si>
  <si>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</si>
  <si>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</si>
  <si>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</si>
  <si>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</si>
  <si>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</si>
  <si>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</si>
  <si>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</si>
  <si>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</si>
  <si>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</si>
  <si>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</si>
  <si>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</si>
  <si>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</si>
  <si>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</si>
  <si>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</si>
  <si>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</si>
  <si>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</si>
  <si>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</si>
  <si>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</si>
  <si>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</si>
  <si>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</si>
  <si>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</si>
  <si>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</si>
  <si>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</si>
  <si>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</si>
  <si>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</si>
  <si>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</si>
  <si>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</si>
  <si>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</si>
  <si>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</si>
  <si>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</si>
  <si>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</si>
  <si>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</si>
  <si>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</si>
  <si>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</si>
  <si>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</si>
  <si>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</si>
  <si>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</si>
  <si>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</si>
  <si>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</si>
  <si>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</si>
  <si>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</si>
  <si>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</si>
  <si>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</si>
  <si>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</si>
  <si>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</si>
  <si>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</si>
  <si>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</si>
  <si>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</si>
  <si>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</si>
  <si>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</si>
  <si>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</si>
  <si>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</si>
  <si>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</si>
  <si>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</si>
  <si>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</si>
  <si>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</si>
  <si>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</si>
  <si>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</si>
  <si>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</si>
  <si>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</si>
  <si>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</si>
  <si>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</si>
  <si>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</si>
  <si>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</si>
  <si>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</si>
  <si>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</si>
  <si>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</si>
  <si>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</si>
  <si>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</si>
  <si>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</si>
  <si>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</si>
  <si>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</si>
  <si>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</si>
  <si>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</si>
  <si>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</si>
  <si>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</si>
  <si>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</si>
  <si>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</si>
  <si>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</si>
  <si>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</si>
  <si>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</si>
  <si>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</si>
  <si>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</si>
  <si>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</si>
  <si>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</si>
  <si>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</si>
  <si>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</si>
  <si>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</si>
  <si>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</si>
  <si>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</si>
  <si>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</si>
  <si>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</si>
  <si>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</si>
  <si>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</si>
  <si>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</si>
  <si>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</si>
  <si>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</si>
  <si>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</si>
  <si>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</si>
  <si>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</si>
  <si>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</si>
  <si>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</si>
  <si>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</si>
  <si>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</si>
  <si>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</si>
  <si>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</si>
  <si>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</si>
  <si>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</si>
  <si>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</si>
  <si>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</si>
  <si>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</si>
  <si>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</si>
  <si>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</si>
  <si>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</si>
  <si>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</si>
  <si>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</si>
  <si>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</si>
  <si>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</si>
  <si>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</si>
  <si>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</si>
  <si>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</si>
  <si>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</si>
  <si>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</si>
  <si>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</si>
  <si>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</si>
  <si>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</si>
  <si>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</si>
  <si>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</si>
  <si>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</si>
  <si>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</si>
  <si>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</si>
  <si>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</si>
  <si>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</si>
  <si>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</si>
  <si>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</si>
  <si>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</si>
  <si>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</si>
  <si>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</si>
  <si>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</si>
  <si>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</si>
  <si>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</si>
  <si>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</si>
  <si>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</si>
  <si>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</si>
  <si>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</si>
  <si>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</si>
  <si>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</si>
  <si>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</si>
  <si>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</si>
  <si>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</si>
  <si>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</si>
  <si>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</si>
  <si>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</si>
  <si>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</si>
  <si>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</si>
  <si>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</si>
  <si>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</si>
  <si>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</si>
  <si>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</si>
  <si>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</si>
  <si>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</si>
  <si>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</si>
  <si>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</si>
  <si>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</si>
  <si>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</si>
  <si>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</si>
  <si>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</si>
  <si>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</si>
  <si>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</si>
  <si>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</si>
  <si>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</si>
  <si>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</si>
  <si>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</si>
  <si>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</si>
  <si>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</si>
  <si>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</si>
  <si>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</si>
  <si>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</si>
  <si>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</si>
  <si>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</si>
  <si>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</si>
  <si>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</si>
  <si>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</si>
  <si>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</si>
  <si>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</si>
  <si>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</si>
  <si>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</si>
  <si>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</si>
  <si>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</si>
  <si>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</si>
  <si>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</si>
  <si>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</si>
  <si>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</si>
  <si>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</si>
  <si>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</si>
  <si>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</si>
  <si>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</si>
  <si>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</si>
  <si>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</si>
  <si>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</si>
  <si>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</si>
  <si>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</si>
  <si>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</si>
  <si>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</si>
  <si>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</si>
  <si>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</si>
  <si>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</si>
  <si>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</si>
  <si>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</si>
  <si>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</si>
  <si>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</si>
  <si>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</si>
  <si>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</si>
  <si>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</si>
  <si>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</si>
  <si>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</si>
  <si>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</si>
  <si>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</si>
  <si>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</si>
  <si>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</si>
  <si>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</si>
  <si>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</si>
  <si>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</si>
  <si>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</si>
  <si>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</si>
  <si>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</si>
  <si>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</si>
  <si>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</si>
  <si>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</si>
  <si>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</si>
  <si>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</si>
  <si>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</si>
  <si>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</si>
  <si>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</si>
  <si>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</si>
  <si>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</si>
  <si>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</si>
  <si>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</si>
  <si>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</si>
  <si>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</si>
  <si>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</si>
  <si>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</si>
  <si>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</si>
  <si>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</si>
  <si>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</si>
  <si>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</si>
  <si>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</si>
  <si>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</si>
  <si>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</si>
  <si>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</si>
  <si>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</si>
  <si>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</si>
  <si>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</si>
  <si>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</si>
  <si>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</si>
  <si>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</si>
  <si>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</si>
  <si>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</si>
  <si>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</si>
  <si>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</si>
  <si>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</si>
  <si>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</si>
  <si>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</si>
  <si>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</si>
  <si>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</si>
  <si>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</si>
  <si>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</si>
  <si>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</si>
  <si>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</si>
  <si>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</si>
  <si>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</si>
  <si>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</si>
  <si>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</si>
  <si>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</si>
  <si>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</si>
  <si>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</si>
  <si>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</si>
  <si>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</si>
  <si>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</si>
  <si>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</si>
  <si>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</si>
  <si>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</si>
  <si>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</si>
  <si>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</si>
  <si>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</si>
  <si>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</si>
  <si>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</si>
  <si>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</si>
  <si>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</si>
  <si>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</si>
  <si>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</si>
  <si>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</si>
  <si>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</si>
  <si>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</si>
  <si>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</si>
  <si>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</si>
  <si>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</si>
  <si>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</si>
  <si>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</si>
  <si>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</si>
  <si>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</si>
  <si>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</si>
  <si>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</si>
  <si>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</si>
  <si>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</si>
  <si>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</si>
  <si>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</si>
  <si>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</si>
  <si>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</si>
  <si>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</si>
  <si>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</si>
  <si>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</si>
  <si>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</si>
  <si>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</si>
  <si>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</si>
  <si>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</si>
  <si>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</si>
  <si>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</si>
  <si>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</si>
  <si>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</si>
  <si>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</si>
  <si>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</si>
  <si>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</si>
  <si>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</si>
  <si>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</si>
  <si>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</si>
  <si>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</si>
  <si>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</si>
  <si>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</si>
  <si>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</si>
  <si>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</si>
  <si>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</si>
  <si>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</si>
  <si>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</si>
  <si>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</si>
  <si>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</si>
  <si>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</si>
  <si>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</si>
  <si>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</si>
  <si>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</si>
  <si>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</si>
  <si>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</si>
  <si>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</si>
  <si>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</si>
  <si>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</si>
  <si>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</si>
  <si>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</si>
  <si>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</si>
  <si>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</si>
  <si>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</si>
  <si>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</si>
  <si>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</si>
  <si>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</si>
  <si>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</si>
  <si>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</si>
  <si>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</si>
  <si>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</si>
  <si>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</si>
  <si>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</si>
  <si>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</si>
  <si>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</si>
  <si>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</si>
  <si>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</si>
  <si>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</si>
  <si>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</si>
  <si>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</si>
  <si>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</si>
  <si>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</si>
  <si>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</si>
  <si>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</si>
  <si>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</si>
  <si>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</si>
  <si>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</si>
  <si>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</si>
  <si>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</si>
  <si>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</si>
  <si>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</si>
  <si>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</si>
  <si>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</si>
  <si>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</si>
  <si>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</si>
  <si>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</si>
  <si>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</si>
  <si>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</si>
  <si>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</si>
  <si>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</si>
  <si>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</si>
  <si>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</si>
  <si>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</si>
  <si>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</si>
  <si>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</si>
  <si>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</si>
  <si>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</si>
  <si>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</si>
  <si>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</si>
  <si>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</si>
  <si>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</si>
  <si>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</si>
  <si>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</si>
  <si>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</si>
  <si>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</si>
  <si>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</si>
  <si>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</si>
  <si>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</si>
  <si>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</si>
  <si>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</si>
  <si>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</si>
  <si>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</si>
  <si>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</si>
  <si>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</si>
  <si>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</si>
  <si>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</si>
  <si>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</si>
  <si>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</si>
  <si>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</si>
  <si>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</si>
  <si>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</si>
  <si>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</si>
  <si>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</si>
  <si>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</si>
  <si>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</si>
  <si>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</si>
  <si>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</si>
  <si>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</si>
  <si>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</si>
  <si>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</si>
  <si>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</si>
  <si>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</si>
  <si>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</si>
  <si>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</si>
  <si>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</si>
  <si>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</si>
  <si>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</si>
  <si>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</si>
  <si>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</si>
  <si>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</si>
  <si>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</si>
  <si>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</si>
  <si>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</si>
  <si>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</si>
  <si>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</si>
  <si>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</si>
  <si>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</si>
  <si>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</si>
  <si>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</si>
  <si>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</si>
  <si>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</si>
  <si>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</si>
  <si>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</si>
  <si>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</si>
  <si>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</si>
  <si>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</si>
  <si>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</si>
  <si>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</si>
  <si>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</si>
  <si>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</si>
  <si>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</si>
  <si>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</si>
  <si>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</si>
  <si>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</si>
  <si>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</si>
  <si>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</si>
  <si>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</si>
  <si>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</si>
  <si>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</si>
  <si>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</si>
  <si>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</si>
  <si>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</si>
  <si>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</si>
  <si>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</si>
  <si>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</si>
  <si>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</si>
  <si>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</si>
  <si>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</si>
  <si>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</si>
  <si>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</si>
  <si>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</si>
  <si>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</si>
  <si>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</si>
  <si>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</si>
  <si>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</si>
  <si>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</si>
  <si>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</si>
  <si>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</si>
  <si>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</si>
  <si>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</si>
  <si>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</si>
  <si>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</si>
  <si>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</si>
  <si>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</si>
  <si>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</si>
  <si>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</si>
  <si>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</si>
  <si>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</si>
  <si>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</si>
  <si>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</si>
  <si>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</si>
  <si>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</si>
  <si>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</si>
  <si>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</si>
  <si>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</si>
  <si>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</si>
  <si>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</si>
  <si>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</si>
  <si>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</si>
  <si>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</si>
  <si>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</si>
  <si>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</si>
  <si>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</si>
  <si>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</si>
  <si>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</si>
  <si>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</si>
  <si>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</si>
  <si>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</si>
  <si>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</si>
  <si>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</si>
  <si>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</si>
  <si>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</si>
  <si>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</si>
  <si>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</si>
  <si>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</si>
  <si>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</si>
  <si>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</si>
  <si>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</si>
  <si>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</si>
  <si>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</si>
  <si>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</si>
  <si>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</si>
  <si>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</si>
  <si>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</si>
  <si>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</si>
  <si>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</si>
  <si>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</si>
  <si>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</si>
  <si>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</si>
  <si>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</si>
  <si>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</si>
  <si>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</si>
  <si>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</si>
  <si>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</si>
  <si>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</si>
  <si>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</si>
  <si>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</si>
  <si>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</si>
  <si>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</si>
  <si>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</si>
  <si>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</si>
  <si>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</si>
  <si>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</si>
  <si>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</si>
  <si>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</si>
  <si>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</si>
  <si>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</si>
  <si>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</si>
  <si>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</si>
  <si>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</si>
  <si>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</si>
  <si>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</si>
  <si>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</si>
  <si>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</si>
  <si>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</si>
  <si>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</si>
  <si>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</si>
  <si>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</si>
  <si>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</si>
  <si>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</si>
  <si>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</si>
  <si>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</si>
  <si>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</si>
  <si>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</si>
  <si>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</si>
  <si>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</si>
  <si>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</si>
  <si>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</si>
  <si>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</si>
  <si>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</si>
  <si>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</si>
  <si>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</si>
  <si>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</si>
  <si>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</si>
  <si>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</si>
  <si>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</si>
  <si>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</si>
  <si>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</si>
  <si>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</si>
  <si>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</si>
  <si>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</si>
  <si>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</si>
  <si>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</si>
  <si>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</si>
  <si>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</si>
  <si>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</si>
  <si>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</si>
  <si>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</si>
  <si>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</si>
  <si>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</si>
  <si>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</si>
  <si>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</si>
  <si>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</si>
  <si>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</si>
  <si>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</si>
  <si>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</si>
  <si>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</si>
  <si>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</si>
  <si>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</si>
  <si>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</si>
  <si>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</si>
  <si>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</si>
  <si>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</si>
  <si>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</si>
  <si>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</si>
  <si>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</si>
  <si>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</si>
  <si>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</si>
  <si>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</si>
  <si>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</si>
  <si>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</si>
  <si>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</si>
  <si>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</si>
  <si>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</si>
  <si>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</si>
  <si>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</si>
  <si>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</si>
  <si>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</si>
  <si>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</si>
  <si>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</si>
  <si>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</si>
  <si>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</si>
  <si>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</si>
  <si>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</si>
  <si>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</si>
  <si>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</si>
  <si>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</si>
  <si>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</si>
  <si>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</si>
  <si>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</si>
  <si>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</si>
  <si>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</si>
  <si>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</si>
  <si>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</si>
  <si>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</si>
  <si>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</si>
  <si>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</si>
  <si>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</si>
  <si>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</si>
  <si>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</si>
  <si>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</si>
  <si>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</si>
  <si>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</si>
  <si>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</si>
  <si>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</si>
  <si>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</si>
  <si>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</si>
  <si>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</si>
  <si>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</si>
  <si>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</si>
  <si>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</si>
  <si>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</si>
  <si>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</si>
  <si>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</si>
  <si>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</si>
  <si>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</si>
  <si>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</si>
  <si>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</si>
  <si>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</si>
  <si>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</si>
  <si>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</si>
  <si>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</si>
  <si>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</si>
  <si>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</si>
  <si>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</si>
  <si>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</si>
  <si>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</si>
  <si>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</si>
  <si>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</si>
  <si>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</si>
  <si>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</si>
  <si>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</si>
  <si>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</si>
  <si>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</si>
  <si>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</si>
  <si>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</si>
  <si>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</si>
  <si>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</si>
  <si>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</si>
  <si>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</si>
  <si>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</si>
  <si>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</si>
  <si>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</si>
  <si>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</si>
  <si>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</si>
  <si>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</si>
  <si>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</si>
  <si>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</si>
  <si>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</si>
  <si>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</si>
  <si>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</si>
  <si>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</si>
  <si>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</si>
  <si>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</si>
  <si>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</si>
  <si>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</si>
  <si>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</si>
  <si>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</si>
  <si>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</si>
  <si>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</si>
  <si>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</si>
  <si>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</si>
  <si>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</si>
  <si>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</si>
  <si>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</si>
  <si>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</si>
  <si>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</si>
  <si>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</si>
  <si>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</si>
  <si>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</si>
  <si>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</si>
  <si>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</si>
  <si>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</si>
  <si>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</si>
  <si>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</si>
  <si>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</si>
  <si>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</si>
  <si>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</si>
  <si>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</si>
  <si>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</si>
  <si>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</si>
  <si>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</si>
  <si>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</si>
  <si>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</si>
  <si>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</si>
  <si>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</si>
  <si>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</si>
  <si>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</si>
  <si>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</si>
  <si>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</si>
  <si>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</si>
  <si>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</si>
  <si>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</si>
  <si>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</si>
  <si>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</si>
  <si>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</si>
  <si>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</si>
  <si>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</si>
  <si>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</si>
  <si>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</si>
  <si>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</si>
  <si>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</si>
  <si>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</si>
  <si>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</si>
  <si>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</si>
  <si>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</si>
  <si>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</si>
  <si>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</si>
  <si>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</si>
  <si>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</si>
  <si>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</si>
  <si>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</si>
  <si>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</si>
  <si>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</si>
  <si>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</si>
  <si>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</si>
  <si>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</si>
  <si>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</si>
  <si>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</si>
  <si>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</si>
  <si>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</si>
  <si>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</si>
  <si>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</si>
  <si>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</si>
  <si>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</si>
  <si>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</si>
  <si>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</si>
  <si>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</si>
  <si>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</si>
  <si>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</si>
  <si>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</si>
  <si>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</si>
  <si>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</si>
  <si>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</si>
  <si>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</si>
  <si>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</si>
  <si>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</si>
  <si>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</si>
  <si>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</si>
  <si>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</si>
  <si>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</si>
  <si>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</si>
  <si>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</si>
  <si>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</si>
  <si>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</si>
  <si>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</si>
  <si>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</si>
  <si>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</si>
  <si>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</si>
  <si>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</si>
  <si>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</si>
  <si>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</si>
  <si>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</si>
  <si>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</si>
  <si>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</si>
  <si>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</si>
  <si>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</si>
  <si>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</si>
  <si>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</si>
  <si>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</si>
  <si>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</si>
  <si>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</si>
  <si>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</si>
  <si>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</si>
  <si>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</si>
  <si>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</si>
  <si>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</si>
  <si>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</si>
  <si>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</si>
  <si>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</si>
  <si>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</si>
  <si>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</si>
  <si>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</si>
  <si>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</si>
  <si>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</si>
  <si>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</si>
  <si>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</si>
  <si>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</si>
  <si>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</si>
  <si>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</si>
  <si>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</si>
  <si>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</si>
  <si>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</si>
  <si>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</si>
  <si>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</si>
  <si>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</si>
  <si>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</si>
  <si>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</si>
  <si>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</si>
  <si>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</si>
  <si>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</si>
  <si>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</si>
  <si>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</si>
  <si>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</si>
  <si>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</si>
  <si>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</si>
  <si>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</si>
  <si>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</si>
  <si>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</si>
  <si>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</si>
  <si>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</si>
  <si>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</si>
  <si>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</si>
  <si>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</si>
  <si>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</si>
  <si>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</si>
  <si>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</si>
  <si>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</si>
  <si>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</si>
  <si>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</si>
  <si>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</si>
  <si>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</si>
  <si>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</si>
  <si>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</si>
  <si>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</si>
  <si>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</si>
  <si>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</si>
  <si>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</si>
  <si>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</si>
  <si>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</si>
  <si>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</si>
  <si>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</si>
  <si>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</si>
  <si>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</si>
  <si>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</si>
  <si>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</si>
  <si>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</si>
  <si>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</si>
  <si>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</si>
  <si>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</si>
  <si>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</si>
  <si>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</si>
  <si>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</si>
  <si>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</si>
  <si>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</si>
  <si>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</si>
  <si>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</si>
  <si>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</si>
  <si>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</si>
  <si>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</si>
  <si>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</si>
  <si>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</si>
  <si>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</si>
  <si>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</si>
  <si>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</si>
  <si>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</si>
  <si>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</si>
  <si>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</si>
  <si>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</si>
  <si>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</si>
  <si>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</si>
  <si>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</si>
  <si>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</si>
  <si>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</si>
  <si>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</si>
  <si>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</si>
  <si>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</si>
  <si>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</si>
  <si>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</si>
  <si>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</si>
  <si>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</si>
  <si>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</si>
  <si>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</si>
  <si>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</si>
  <si>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</si>
  <si>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</si>
  <si>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</si>
  <si>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</si>
  <si>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</si>
  <si>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</si>
  <si>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</si>
  <si>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</si>
  <si>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</si>
  <si>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</si>
  <si>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</si>
  <si>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</si>
  <si>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</si>
  <si>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</si>
  <si>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</si>
  <si>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</si>
  <si>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</si>
  <si>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</si>
  <si>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</si>
  <si>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</si>
  <si>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</si>
  <si>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</si>
  <si>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</si>
  <si>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</si>
  <si>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</si>
  <si>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</si>
  <si>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</si>
  <si>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</si>
  <si>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</si>
  <si>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</si>
  <si>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</si>
  <si>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</si>
  <si>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</si>
  <si>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</si>
  <si>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</si>
  <si>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</si>
  <si>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</si>
  <si>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</si>
  <si>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</si>
  <si>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</si>
  <si>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</si>
  <si>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</si>
  <si>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</si>
  <si>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</si>
  <si>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</si>
  <si>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</si>
  <si>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</si>
  <si>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</si>
  <si>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</si>
  <si>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</si>
  <si>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</si>
  <si>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</si>
  <si>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</si>
  <si>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</si>
  <si>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</si>
  <si>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</si>
  <si>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</si>
  <si>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</si>
  <si>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</si>
  <si>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</si>
  <si>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</si>
  <si>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</si>
  <si>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</si>
  <si>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</si>
  <si>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</si>
  <si>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</si>
  <si>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</si>
  <si>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</si>
  <si>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</si>
  <si>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</si>
  <si>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</si>
  <si>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</si>
  <si>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</si>
  <si>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</si>
  <si>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</si>
  <si>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</si>
  <si>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</si>
  <si>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</si>
  <si>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</si>
  <si>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</si>
  <si>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</si>
  <si>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</si>
  <si>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</si>
  <si>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</si>
  <si>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</si>
  <si>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</si>
  <si>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</si>
  <si>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</si>
  <si>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</si>
  <si>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</si>
  <si>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</si>
  <si>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</si>
  <si>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</si>
  <si>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</si>
  <si>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</si>
  <si>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</si>
  <si>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</si>
  <si>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</si>
  <si>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</si>
  <si>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</si>
  <si>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</si>
  <si>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</si>
  <si>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</si>
  <si>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</si>
  <si>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</si>
  <si>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</si>
  <si>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</si>
  <si>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</si>
  <si>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</si>
  <si>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</si>
  <si>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</si>
  <si>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</si>
  <si>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</si>
  <si>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</si>
  <si>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</si>
  <si>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</si>
  <si>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</si>
  <si>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</si>
  <si>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</si>
  <si>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</si>
  <si>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</si>
  <si>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</si>
  <si>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</si>
  <si>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</si>
  <si>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</si>
  <si>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</si>
  <si>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</si>
  <si>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</si>
  <si>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</si>
  <si>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</si>
  <si>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</si>
  <si>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</si>
  <si>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</si>
  <si>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</si>
  <si>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</si>
  <si>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</si>
  <si>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</si>
  <si>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</si>
  <si>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</si>
  <si>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</si>
  <si>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</si>
  <si>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</si>
  <si>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</si>
  <si>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</si>
  <si>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</si>
  <si>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</si>
  <si>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</si>
  <si>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</si>
  <si>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</si>
  <si>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</si>
  <si>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</si>
  <si>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</si>
  <si>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</si>
  <si>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</si>
  <si>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</si>
  <si>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</si>
  <si>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</si>
  <si>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</si>
  <si>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</si>
  <si>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</si>
  <si>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</si>
  <si>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</si>
  <si>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</si>
  <si>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</si>
  <si>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</si>
  <si>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</si>
  <si>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</si>
  <si>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</si>
  <si>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</si>
  <si>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</si>
  <si>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</si>
  <si>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</si>
  <si>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</si>
  <si>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</si>
  <si>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</si>
  <si>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</si>
  <si>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</si>
  <si>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</si>
  <si>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</si>
  <si>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</si>
  <si>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</si>
  <si>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</si>
  <si>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</si>
  <si>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</si>
  <si>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</si>
  <si>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</si>
  <si>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</si>
  <si>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</si>
  <si>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</si>
  <si>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</si>
  <si>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</si>
  <si>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</si>
  <si>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</si>
  <si>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</si>
  <si>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</si>
  <si>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</si>
  <si>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</si>
  <si>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</si>
  <si>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</si>
  <si>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</si>
  <si>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</si>
  <si>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</si>
  <si>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</si>
  <si>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</si>
  <si>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</si>
  <si>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</si>
  <si>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</si>
  <si>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</si>
  <si>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</si>
  <si>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</si>
  <si>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</si>
  <si>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</si>
  <si>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</si>
  <si>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</si>
  <si>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</si>
  <si>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</si>
  <si>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</si>
  <si>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</si>
  <si>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</si>
  <si>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</si>
  <si>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</si>
  <si>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</si>
  <si>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</si>
  <si>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</si>
  <si>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</si>
  <si>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</si>
  <si>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</si>
  <si>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</si>
  <si>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</si>
  <si>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</si>
  <si>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</si>
  <si>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</si>
  <si>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</si>
  <si>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</si>
  <si>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</si>
  <si>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</si>
  <si>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</si>
  <si>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</si>
  <si>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</si>
  <si>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</si>
  <si>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</si>
  <si>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</si>
  <si>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</si>
  <si>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</si>
  <si>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</si>
  <si>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</si>
  <si>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</si>
  <si>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</si>
  <si>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</si>
  <si>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</si>
  <si>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</si>
  <si>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</si>
  <si>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</si>
  <si>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</si>
  <si>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</si>
  <si>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</si>
  <si>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</si>
  <si>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</si>
  <si>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</si>
  <si>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</si>
  <si>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</si>
  <si>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</si>
  <si>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</si>
  <si>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</si>
  <si>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</si>
  <si>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</si>
  <si>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</si>
  <si>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</si>
  <si>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</si>
  <si>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</si>
  <si>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</si>
  <si>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</si>
  <si>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</si>
  <si>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</si>
  <si>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</si>
  <si>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</si>
  <si>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</si>
  <si>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</si>
  <si>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</si>
  <si>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</si>
  <si>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</si>
  <si>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</si>
  <si>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</si>
  <si>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</si>
  <si>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</si>
  <si>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</si>
  <si>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</si>
  <si>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</si>
  <si>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</si>
  <si>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</si>
  <si>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</si>
  <si>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</si>
  <si>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</si>
  <si>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</si>
  <si>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</si>
  <si>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</si>
  <si>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</si>
  <si>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</si>
  <si>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</si>
  <si>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</si>
  <si>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</si>
  <si>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</si>
  <si>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</si>
  <si>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</si>
  <si>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</si>
  <si>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</si>
  <si>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</si>
  <si>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</si>
  <si>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</si>
  <si>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</si>
  <si>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</si>
  <si>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</si>
  <si>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</si>
  <si>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</si>
  <si>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</si>
  <si>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</si>
  <si>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</si>
  <si>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</si>
  <si>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</si>
  <si>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</si>
  <si>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</si>
  <si>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</si>
  <si>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</si>
  <si>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</si>
  <si>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</si>
  <si>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</si>
  <si>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</si>
  <si>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</si>
  <si>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</si>
  <si>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</si>
  <si>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</si>
  <si>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</si>
  <si>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</si>
  <si>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</si>
  <si>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</si>
  <si>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</si>
  <si>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</si>
  <si>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</si>
  <si>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</si>
  <si>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</si>
  <si>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</si>
  <si>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</si>
  <si>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</si>
  <si>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</si>
  <si>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</si>
  <si>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</si>
  <si>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</si>
  <si>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</si>
  <si>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</si>
  <si>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</si>
  <si>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</si>
  <si>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</si>
  <si>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</si>
  <si>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</si>
  <si>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</si>
  <si>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</si>
  <si>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</si>
  <si>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</si>
  <si>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</si>
  <si>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</si>
  <si>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</si>
  <si>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</si>
  <si>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</si>
  <si>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</si>
  <si>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</si>
  <si>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</si>
  <si>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</si>
  <si>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</si>
  <si>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</si>
  <si>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</si>
  <si>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</si>
  <si>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</si>
  <si>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</si>
  <si>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</si>
  <si>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</si>
  <si>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</si>
  <si>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</si>
  <si>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</si>
  <si>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</si>
  <si>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</si>
  <si>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</si>
  <si>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</si>
  <si>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</si>
  <si>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</si>
  <si>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</si>
  <si>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</si>
  <si>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</si>
  <si>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</si>
  <si>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</si>
  <si>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</si>
  <si>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</si>
  <si>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</si>
  <si>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</si>
  <si>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</si>
  <si>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</si>
  <si>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</si>
  <si>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</si>
  <si>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</si>
  <si>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</si>
  <si>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</si>
  <si>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</si>
  <si>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</si>
  <si>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</si>
  <si>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</si>
  <si>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</si>
  <si>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</si>
  <si>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</si>
  <si>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</si>
  <si>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</si>
  <si>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</si>
  <si>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</si>
  <si>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</si>
  <si>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</si>
  <si>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</si>
  <si>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</si>
  <si>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</si>
  <si>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</si>
  <si>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</si>
  <si>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</si>
  <si>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</si>
  <si>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</si>
  <si>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</si>
  <si>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</si>
  <si>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</si>
  <si>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</si>
  <si>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</si>
  <si>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</si>
  <si>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</si>
  <si>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</si>
  <si>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</si>
  <si>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</si>
  <si>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</si>
  <si>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</si>
  <si>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</si>
  <si>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</si>
  <si>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</si>
  <si>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</si>
  <si>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</si>
  <si>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</si>
  <si>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</si>
  <si>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</si>
  <si>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</si>
  <si>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</si>
  <si>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</si>
  <si>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</si>
  <si>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</si>
  <si>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</si>
  <si>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</si>
  <si>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</si>
  <si>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</si>
  <si>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</si>
  <si>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</si>
  <si>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</si>
  <si>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</si>
  <si>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</si>
  <si>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</si>
  <si>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</si>
  <si>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</si>
  <si>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</si>
  <si>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</si>
  <si>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</si>
  <si>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</si>
  <si>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</si>
  <si>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</si>
  <si>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</si>
  <si>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</si>
  <si>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</si>
  <si>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</si>
  <si>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</si>
  <si>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</si>
  <si>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</si>
  <si>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</si>
  <si>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</si>
  <si>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</si>
  <si>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</si>
  <si>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</si>
  <si>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</si>
  <si>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</si>
  <si>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</si>
  <si>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</si>
  <si>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</si>
  <si>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</si>
  <si>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</si>
  <si>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</si>
  <si>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</si>
  <si>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</si>
  <si>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</si>
  <si>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</si>
  <si>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</si>
  <si>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</si>
  <si>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</si>
  <si>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</si>
  <si>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</si>
  <si>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</si>
  <si>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</si>
  <si>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</si>
  <si>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</si>
  <si>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</si>
  <si>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</si>
  <si>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</si>
  <si>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</si>
  <si>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</si>
  <si>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</si>
  <si>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</si>
  <si>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</si>
  <si>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</si>
  <si>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</si>
  <si>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</si>
  <si>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</si>
  <si>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</si>
  <si>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</si>
  <si>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</si>
  <si>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</si>
  <si>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</si>
  <si>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</si>
  <si>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</si>
  <si>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</si>
  <si>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</si>
  <si>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</si>
  <si>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</si>
  <si>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</si>
  <si>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</si>
  <si>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</si>
  <si>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</si>
  <si>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</si>
  <si>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</si>
  <si>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</si>
  <si>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</si>
  <si>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</si>
  <si>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</si>
  <si>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</si>
  <si>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</si>
  <si>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</si>
  <si>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</si>
  <si>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</si>
  <si>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</si>
  <si>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</si>
  <si>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</si>
  <si>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</si>
  <si>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</si>
  <si>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</si>
  <si>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</si>
  <si>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</si>
  <si>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</si>
  <si>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</si>
  <si>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</si>
  <si>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</si>
  <si>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</si>
  <si>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</si>
  <si>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</si>
  <si>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</si>
  <si>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</si>
  <si>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</si>
  <si>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</si>
  <si>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</si>
  <si>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</si>
  <si>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</si>
  <si>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</si>
  <si>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</si>
  <si>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</si>
  <si>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</si>
  <si>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</si>
  <si>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</si>
  <si>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</si>
  <si>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</si>
  <si>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</si>
  <si>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</si>
  <si>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</si>
  <si>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</si>
  <si>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</si>
  <si>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</si>
  <si>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</si>
  <si>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</si>
  <si>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</si>
  <si>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</si>
  <si>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</si>
  <si>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</si>
  <si>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</si>
  <si>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</si>
  <si>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</si>
  <si>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</si>
  <si>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</si>
  <si>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</si>
  <si>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</si>
  <si>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</si>
  <si>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</si>
  <si>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</si>
  <si>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</si>
  <si>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</si>
  <si>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</si>
  <si>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</si>
  <si>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</si>
  <si>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</si>
  <si>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</si>
  <si>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</si>
  <si>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</si>
  <si>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</si>
  <si>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</si>
  <si>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</si>
  <si>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</si>
  <si>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</si>
  <si>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</si>
  <si>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</si>
  <si>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</si>
  <si>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</si>
  <si>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</si>
  <si>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</si>
  <si>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</si>
  <si>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</si>
  <si>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</si>
  <si>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</si>
  <si>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</si>
  <si>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</si>
  <si>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</si>
  <si>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</si>
  <si>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</si>
  <si>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</si>
  <si>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</si>
  <si>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</si>
  <si>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</si>
  <si>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</si>
  <si>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</si>
  <si>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</si>
  <si>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</si>
  <si>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</si>
  <si>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</si>
  <si>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</si>
  <si>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</si>
  <si>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</si>
  <si>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</si>
  <si>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</si>
  <si>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</si>
  <si>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</si>
  <si>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</si>
  <si>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</si>
  <si>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</si>
  <si>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</si>
  <si>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</si>
  <si>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</si>
  <si>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</si>
  <si>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</si>
  <si>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</si>
  <si>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</si>
  <si>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</si>
  <si>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</si>
  <si>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</si>
  <si>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</si>
  <si>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</si>
  <si>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</si>
  <si>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</si>
  <si>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</si>
  <si>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</si>
  <si>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</si>
  <si>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</si>
  <si>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</si>
  <si>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</si>
  <si>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</si>
  <si>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</si>
  <si>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</si>
  <si>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</si>
  <si>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</si>
  <si>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</si>
  <si>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</si>
  <si>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</si>
  <si>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</si>
  <si>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</si>
  <si>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</si>
  <si>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</si>
  <si>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</si>
  <si>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</si>
  <si>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</si>
  <si>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</si>
  <si>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</si>
  <si>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</si>
  <si>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</si>
  <si>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</si>
  <si>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</si>
  <si>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</si>
  <si>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</si>
  <si>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</si>
  <si>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</si>
  <si>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</si>
  <si>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</si>
  <si>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</si>
  <si>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</si>
  <si>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</si>
  <si>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</si>
  <si>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</si>
  <si>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</si>
  <si>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</si>
  <si>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</si>
  <si>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</si>
  <si>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</si>
  <si>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</si>
  <si>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</si>
  <si>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</si>
  <si>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</si>
  <si>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</si>
  <si>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</si>
  <si>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</si>
  <si>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</si>
  <si>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</si>
  <si>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</si>
  <si>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</si>
  <si>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</si>
  <si>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</si>
  <si>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</si>
  <si>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</si>
  <si>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</si>
  <si>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</si>
  <si>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</si>
  <si>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</si>
  <si>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</si>
  <si>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</si>
  <si>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</si>
  <si>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</si>
  <si>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</si>
  <si>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</si>
  <si>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</si>
  <si>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</si>
  <si>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</si>
  <si>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</si>
  <si>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</si>
  <si>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</si>
  <si>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</si>
  <si>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</si>
  <si>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</si>
  <si>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</si>
  <si>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</si>
  <si>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</si>
  <si>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</si>
  <si>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</si>
  <si>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</si>
  <si>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</si>
  <si>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</si>
  <si>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</si>
  <si>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</si>
  <si>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</si>
  <si>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</si>
  <si>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</si>
  <si>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</si>
  <si>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</si>
  <si>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</si>
  <si>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</si>
  <si>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</si>
  <si>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</si>
  <si>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</si>
  <si>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</si>
  <si>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</si>
  <si>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</si>
  <si>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</si>
  <si>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</si>
  <si>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</si>
  <si>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</si>
  <si>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</si>
  <si>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</si>
  <si>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</si>
  <si>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</si>
  <si>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</si>
  <si>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</si>
  <si>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</si>
  <si>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</si>
  <si>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</si>
  <si>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</si>
  <si>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</si>
  <si>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</si>
  <si>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</si>
  <si>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</si>
  <si>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</si>
  <si>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</si>
  <si>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</si>
  <si>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</si>
  <si>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</si>
  <si>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</si>
  <si>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</si>
  <si>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</si>
  <si>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</si>
  <si>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</si>
  <si>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</si>
  <si>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</si>
  <si>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</si>
  <si>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</si>
  <si>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</si>
  <si>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</si>
  <si>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</si>
  <si>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</si>
  <si>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</si>
  <si>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</si>
  <si>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</si>
  <si>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</si>
  <si>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</si>
  <si>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</si>
  <si>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</si>
  <si>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</si>
  <si>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</si>
  <si>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</si>
  <si>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</si>
  <si>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</si>
  <si>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</si>
  <si>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</si>
  <si>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</si>
  <si>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</si>
  <si>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</si>
  <si>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</si>
  <si>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</si>
  <si>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</si>
  <si>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</si>
  <si>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</si>
  <si>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</si>
  <si>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</si>
  <si>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</si>
  <si>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</si>
  <si>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</si>
  <si>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</si>
  <si>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</si>
  <si>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</si>
  <si>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</si>
  <si>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</si>
  <si>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</si>
  <si>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</si>
  <si>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</si>
  <si>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</si>
  <si>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</si>
  <si>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</si>
  <si>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</si>
  <si>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</si>
  <si>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</si>
  <si>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</si>
  <si>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</si>
  <si>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</si>
  <si>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</si>
  <si>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</si>
  <si>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</si>
  <si>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</si>
  <si>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</si>
  <si>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</si>
  <si>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</si>
  <si>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</si>
  <si>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</si>
  <si>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</si>
  <si>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</si>
  <si>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</si>
  <si>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</si>
  <si>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</si>
  <si>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</si>
  <si>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</si>
  <si>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</si>
  <si>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</si>
  <si>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</si>
  <si>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</si>
  <si>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</si>
  <si>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</si>
  <si>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</si>
  <si>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</si>
  <si>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</si>
  <si>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</si>
  <si>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</si>
  <si>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</si>
  <si>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</si>
  <si>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</si>
  <si>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</si>
  <si>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</si>
  <si>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</si>
  <si>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</si>
  <si>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</si>
  <si>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</si>
  <si>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</si>
  <si>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</si>
  <si>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</si>
  <si>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</si>
  <si>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</si>
  <si>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</si>
  <si>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</si>
  <si>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</si>
  <si>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</si>
  <si>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</si>
  <si>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</si>
  <si>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</si>
  <si>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</si>
  <si>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</si>
  <si>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</si>
  <si>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</si>
  <si>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</si>
  <si>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</si>
  <si>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</si>
  <si>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</si>
  <si>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</si>
  <si>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</si>
  <si>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</si>
  <si>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</si>
  <si>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</si>
  <si>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</si>
  <si>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</si>
  <si>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</si>
  <si>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</si>
  <si>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</si>
  <si>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</si>
  <si>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</si>
  <si>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</si>
  <si>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</si>
  <si>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</si>
  <si>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</si>
  <si>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</si>
  <si>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</si>
  <si>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</si>
  <si>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</si>
  <si>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</si>
  <si>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</si>
  <si>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</si>
  <si>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</si>
  <si>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</si>
  <si>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</si>
  <si>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</si>
  <si>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</si>
  <si>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</si>
  <si>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</si>
  <si>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</si>
  <si>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</si>
  <si>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</si>
  <si>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</si>
  <si>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</si>
  <si>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</si>
  <si>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</si>
  <si>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</si>
  <si>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</si>
  <si>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</si>
  <si>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</si>
  <si>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</si>
  <si>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</si>
  <si>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</si>
  <si>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</si>
  <si>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</si>
  <si>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</si>
  <si>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</si>
  <si>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</si>
  <si>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</si>
  <si>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</si>
  <si>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</si>
  <si>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</si>
  <si>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</si>
  <si>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</si>
  <si>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</si>
  <si>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</si>
  <si>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</si>
  <si>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</si>
  <si>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</si>
  <si>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</si>
  <si>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</si>
  <si>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</si>
  <si>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</si>
  <si>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</si>
  <si>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</si>
  <si>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</si>
  <si>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</si>
  <si>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</si>
  <si>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</si>
  <si>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</si>
  <si>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</si>
  <si>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</si>
  <si>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</si>
  <si>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</si>
  <si>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</si>
  <si>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</si>
  <si>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</si>
  <si>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</si>
  <si>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</si>
  <si>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</si>
  <si>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</si>
  <si>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</si>
  <si>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</si>
  <si>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</si>
  <si>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</si>
  <si>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</si>
  <si>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</si>
  <si>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</si>
  <si>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</si>
  <si>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</si>
  <si>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</si>
  <si>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</si>
  <si>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</si>
  <si>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</si>
  <si>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</si>
  <si>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</si>
  <si>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</si>
  <si>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</si>
  <si>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</si>
  <si>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</si>
  <si>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</si>
  <si>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</si>
  <si>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</si>
  <si>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</si>
  <si>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</si>
  <si>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</si>
  <si>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</si>
  <si>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</si>
  <si>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</si>
  <si>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</si>
  <si>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</si>
  <si>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</si>
  <si>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</si>
  <si>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</si>
  <si>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</si>
  <si>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</si>
  <si>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</si>
  <si>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</si>
  <si>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</si>
  <si>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</si>
  <si>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</si>
  <si>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</si>
  <si>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</si>
  <si>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</si>
  <si>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</si>
  <si>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</si>
  <si>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</si>
  <si>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</si>
  <si>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</si>
  <si>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</si>
  <si>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</si>
  <si>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</si>
  <si>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</si>
  <si>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</si>
  <si>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</si>
  <si>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</si>
  <si>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</si>
  <si>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</si>
  <si>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</si>
  <si>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</si>
  <si>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</si>
  <si>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</si>
  <si>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</si>
  <si>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</si>
  <si>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</si>
  <si>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</si>
  <si>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</si>
  <si>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</si>
  <si>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</si>
  <si>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</si>
  <si>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</si>
  <si>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</si>
  <si>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</si>
  <si>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</si>
  <si>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</si>
  <si>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</si>
  <si>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</si>
  <si>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</si>
  <si>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</si>
  <si>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</si>
  <si>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</si>
  <si>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</si>
  <si>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</si>
  <si>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</si>
  <si>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</si>
  <si>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</si>
  <si>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</si>
  <si>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</si>
  <si>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</si>
  <si>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</si>
  <si>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</si>
  <si>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</si>
  <si>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</si>
  <si>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</si>
  <si>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</si>
  <si>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</si>
  <si>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</si>
  <si>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</si>
  <si>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</si>
  <si>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</si>
  <si>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</si>
  <si>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</si>
  <si>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</si>
  <si>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</si>
  <si>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</si>
  <si>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</si>
  <si>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</si>
  <si>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</si>
  <si>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</si>
  <si>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</si>
  <si>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</si>
  <si>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</si>
  <si>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</si>
  <si>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</si>
  <si>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</si>
  <si>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</si>
  <si>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</si>
  <si>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</si>
  <si>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</si>
  <si>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</si>
  <si>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</si>
  <si>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</si>
  <si>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</si>
  <si>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</si>
  <si>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</si>
  <si>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</si>
  <si>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</si>
  <si>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</si>
  <si>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</si>
  <si>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</si>
  <si>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</si>
  <si>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</si>
  <si>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</si>
  <si>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</si>
  <si>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</si>
  <si>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</si>
  <si>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</si>
  <si>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</si>
  <si>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</si>
  <si>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</si>
  <si>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</si>
  <si>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</si>
  <si>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</si>
  <si>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</si>
  <si>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</si>
  <si>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</si>
  <si>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</si>
  <si>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</si>
  <si>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</si>
  <si>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</si>
  <si>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</si>
  <si>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</si>
  <si>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</si>
  <si>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</si>
  <si>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</si>
  <si>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</si>
  <si>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</si>
  <si>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</si>
  <si>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</si>
  <si>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</si>
  <si>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</si>
  <si>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</si>
  <si>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</si>
  <si>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</si>
  <si>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</si>
  <si>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</si>
  <si>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</si>
  <si>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</si>
  <si>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</si>
  <si>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</si>
  <si>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</si>
  <si>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</si>
  <si>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</si>
  <si>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</si>
  <si>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</si>
  <si>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</si>
  <si>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</si>
  <si>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</si>
  <si>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</si>
  <si>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</si>
  <si>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</si>
  <si>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</si>
  <si>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</si>
  <si>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</si>
  <si>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</si>
  <si>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</si>
  <si>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</si>
  <si>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</si>
  <si>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</si>
  <si>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</si>
  <si>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</si>
  <si>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</si>
  <si>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</si>
  <si>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</si>
  <si>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</si>
  <si>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</si>
  <si>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</si>
  <si>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</si>
  <si>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</si>
  <si>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</si>
  <si>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</si>
  <si>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</si>
  <si>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</si>
  <si>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</si>
  <si>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</si>
  <si>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</si>
  <si>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</si>
  <si>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</si>
  <si>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</si>
  <si>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</si>
  <si>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</si>
  <si>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</si>
  <si>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</si>
  <si>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</si>
  <si>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</si>
  <si>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</si>
  <si>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</si>
  <si>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</si>
  <si>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</si>
  <si>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</si>
  <si>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</si>
  <si>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</si>
  <si>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</si>
  <si>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</si>
  <si>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</si>
  <si>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</si>
  <si>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</si>
  <si>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</si>
  <si>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</si>
  <si>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</si>
  <si>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</si>
  <si>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</si>
  <si>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</si>
  <si>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</si>
  <si>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</si>
  <si>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</si>
  <si>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</si>
  <si>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</si>
  <si>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</si>
  <si>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</si>
  <si>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</si>
  <si>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</si>
  <si>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</si>
  <si>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</si>
  <si>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</si>
  <si>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</si>
  <si>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</si>
  <si>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</si>
  <si>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</si>
  <si>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</si>
  <si>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</si>
  <si>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</si>
  <si>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</si>
  <si>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</si>
  <si>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</si>
  <si>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</si>
  <si>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</si>
  <si>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</si>
  <si>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</si>
  <si>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</si>
  <si>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</si>
  <si>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</si>
  <si>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</si>
  <si>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</si>
  <si>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</si>
  <si>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</si>
  <si>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</si>
  <si>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</si>
  <si>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</si>
  <si>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</si>
  <si>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</si>
  <si>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</si>
  <si>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</si>
  <si>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</si>
  <si>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</si>
  <si>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</si>
  <si>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</si>
  <si>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</si>
  <si>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</si>
  <si>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</si>
  <si>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</si>
  <si>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</si>
  <si>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</si>
  <si>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</si>
  <si>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</si>
  <si>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</si>
  <si>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</si>
  <si>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</si>
  <si>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</si>
  <si>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</si>
  <si>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</si>
  <si>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</si>
  <si>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</si>
  <si>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</si>
  <si>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</si>
  <si>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</si>
  <si>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</si>
  <si>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</si>
  <si>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</si>
  <si>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</si>
  <si>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</si>
  <si>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</si>
  <si>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</si>
  <si>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</si>
  <si>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</si>
  <si>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</si>
  <si>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</si>
  <si>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</si>
  <si>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</si>
  <si>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</si>
  <si>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</si>
  <si>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</si>
  <si>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</si>
  <si>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</si>
  <si>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</si>
  <si>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</si>
  <si>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</si>
  <si>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</si>
  <si>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</si>
  <si>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</si>
  <si>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</si>
  <si>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</si>
  <si>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</si>
  <si>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</si>
  <si>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</si>
  <si>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</si>
  <si>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</si>
  <si>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</si>
  <si>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</si>
  <si>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</si>
  <si>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</si>
  <si>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</si>
  <si>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</si>
  <si>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</si>
  <si>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</si>
  <si>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</si>
  <si>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</si>
  <si>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</si>
  <si>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</si>
  <si>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</si>
  <si>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</si>
  <si>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</si>
  <si>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</si>
  <si>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</si>
  <si>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</si>
  <si>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</si>
  <si>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</si>
  <si>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</si>
  <si>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</si>
  <si>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</si>
  <si>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</si>
  <si>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</si>
  <si>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</si>
  <si>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</si>
  <si>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</si>
  <si>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</si>
  <si>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</si>
  <si>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</si>
  <si>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</si>
  <si>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</si>
  <si>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</si>
  <si>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</si>
  <si>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</si>
  <si>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</si>
  <si>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</si>
  <si>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</si>
  <si>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</si>
  <si>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</si>
  <si>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</si>
  <si>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</si>
  <si>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</si>
  <si>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</si>
  <si>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</si>
  <si>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</si>
  <si>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</si>
  <si>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</si>
  <si>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</si>
  <si>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</si>
  <si>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</si>
  <si>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</si>
  <si>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</si>
  <si>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</si>
  <si>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</si>
  <si>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</si>
  <si>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</si>
  <si>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</si>
  <si>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</si>
  <si>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</si>
  <si>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</si>
  <si>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</si>
  <si>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</si>
  <si>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</si>
  <si>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</si>
  <si>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</si>
  <si>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</si>
  <si>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</si>
  <si>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</si>
  <si>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</si>
  <si>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</si>
  <si>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</si>
  <si>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</si>
  <si>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</si>
  <si>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</si>
  <si>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</si>
  <si>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</si>
  <si>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</si>
  <si>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</si>
  <si>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</si>
  <si>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</si>
  <si>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</si>
  <si>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</si>
  <si>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</si>
  <si>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</si>
  <si>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</si>
  <si>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</si>
  <si>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</si>
  <si>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</si>
  <si>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</si>
  <si>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</si>
  <si>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</si>
  <si>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</si>
  <si>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</si>
  <si>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</si>
  <si>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</si>
  <si>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</si>
  <si>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</si>
  <si>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</si>
  <si>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</si>
  <si>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</si>
  <si>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</si>
  <si>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</si>
  <si>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</si>
  <si>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</si>
  <si>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</si>
  <si>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</si>
  <si>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</si>
  <si>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</si>
  <si>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</si>
  <si>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</si>
  <si>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</si>
  <si>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</si>
  <si>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</si>
  <si>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</si>
  <si>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</si>
  <si>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</si>
  <si>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</si>
  <si>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</si>
  <si>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</si>
  <si>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</si>
  <si>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</si>
  <si>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</si>
  <si>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</si>
  <si>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</si>
  <si>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</si>
  <si>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</si>
  <si>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</si>
  <si>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</si>
  <si>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</si>
  <si>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</si>
  <si>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</si>
  <si>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</si>
  <si>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</si>
  <si>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</si>
  <si>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</si>
  <si>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</si>
  <si>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</si>
  <si>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</si>
  <si>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</si>
  <si>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</si>
  <si>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</si>
  <si>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</si>
  <si>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</si>
  <si>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</si>
  <si>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</si>
  <si>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</si>
  <si>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</si>
  <si>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</si>
  <si>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</si>
  <si>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</si>
  <si>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</si>
  <si>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</si>
  <si>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</si>
  <si>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</si>
  <si>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</si>
  <si>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</si>
  <si>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</si>
  <si>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</si>
  <si>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</si>
  <si>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</si>
  <si>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</si>
  <si>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</si>
  <si>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</si>
  <si>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</si>
  <si>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</si>
  <si>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</si>
  <si>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</si>
  <si>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</si>
  <si>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</si>
  <si>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</si>
  <si>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</si>
  <si>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</si>
  <si>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</si>
  <si>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</si>
  <si>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</si>
  <si>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</si>
  <si>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</si>
  <si>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</si>
  <si>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</si>
  <si>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</si>
  <si>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</si>
  <si>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</si>
  <si>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</si>
  <si>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</si>
  <si>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</si>
  <si>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</si>
  <si>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</si>
  <si>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</si>
  <si>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</si>
  <si>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</si>
  <si>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</si>
  <si>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</si>
  <si>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</si>
  <si>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</si>
  <si>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</si>
  <si>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</si>
  <si>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</si>
  <si>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</si>
  <si>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</si>
  <si>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</si>
  <si>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</si>
  <si>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</si>
  <si>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</si>
  <si>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</si>
  <si>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</si>
  <si>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</si>
  <si>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</si>
  <si>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</si>
  <si>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</si>
  <si>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</si>
  <si>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</si>
  <si>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</si>
  <si>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</si>
  <si>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</si>
  <si>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</si>
  <si>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</si>
  <si>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</si>
  <si>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</si>
  <si>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</si>
  <si>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</si>
  <si>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</si>
  <si>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</si>
  <si>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</si>
  <si>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</si>
  <si>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</si>
  <si>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</si>
  <si>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</si>
  <si>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</si>
  <si>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</si>
  <si>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</si>
  <si>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</si>
  <si>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</si>
  <si>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</si>
  <si>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</si>
  <si>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</si>
  <si>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</si>
  <si>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</si>
  <si>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</si>
  <si>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</si>
  <si>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</si>
  <si>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</si>
  <si>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</si>
  <si>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</si>
  <si>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</si>
  <si>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</si>
  <si>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</si>
  <si>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</si>
  <si>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</si>
  <si>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</si>
  <si>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</si>
  <si>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</si>
  <si>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</si>
  <si>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</si>
  <si>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</si>
  <si>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</si>
  <si>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</si>
  <si>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</si>
  <si>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</si>
  <si>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</si>
  <si>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</si>
  <si>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</si>
  <si>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</si>
  <si>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</si>
  <si>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</si>
  <si>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</si>
  <si>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</si>
  <si>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</si>
  <si>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</si>
  <si>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</si>
  <si>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</si>
  <si>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</si>
  <si>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</si>
  <si>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</si>
  <si>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</si>
  <si>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</si>
  <si>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</si>
  <si>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</si>
  <si>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</si>
  <si>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</si>
  <si>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</si>
  <si>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</si>
  <si>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</si>
  <si>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</si>
  <si>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</si>
  <si>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</si>
  <si>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</si>
  <si>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</si>
  <si>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</si>
  <si>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</si>
  <si>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</si>
  <si>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</si>
  <si>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</si>
  <si>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</si>
  <si>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</si>
  <si>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</si>
  <si>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</si>
  <si>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</si>
  <si>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</si>
  <si>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</si>
  <si>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</si>
  <si>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</si>
  <si>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</si>
  <si>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</si>
  <si>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</si>
  <si>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</si>
  <si>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</si>
  <si>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</si>
  <si>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</si>
  <si>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</si>
  <si>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</si>
  <si>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</si>
  <si>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</si>
  <si>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</si>
  <si>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</si>
  <si>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</si>
  <si>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</si>
  <si>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</si>
  <si>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</si>
  <si>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</si>
  <si>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</si>
  <si>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</si>
  <si>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</si>
  <si>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</si>
  <si>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</si>
  <si>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</si>
  <si>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</si>
  <si>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</si>
  <si>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</si>
  <si>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</si>
  <si>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</si>
  <si>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</si>
  <si>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</si>
  <si>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</si>
  <si>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</si>
  <si>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</si>
  <si>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</si>
  <si>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</si>
  <si>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</si>
  <si>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</si>
  <si>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</si>
  <si>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</si>
  <si>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</si>
  <si>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</si>
  <si>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</si>
  <si>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</si>
  <si>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</si>
  <si>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</si>
  <si>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</si>
  <si>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</si>
  <si>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</si>
  <si>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</si>
  <si>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</si>
  <si>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</si>
  <si>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</si>
  <si>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</si>
  <si>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</si>
  <si>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</si>
  <si>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</si>
  <si>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</si>
  <si>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</si>
  <si>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</si>
  <si>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</si>
  <si>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</si>
  <si>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</si>
  <si>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</si>
  <si>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</si>
  <si>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</si>
  <si>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</si>
  <si>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</si>
  <si>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</si>
  <si>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</si>
  <si>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</si>
  <si>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</si>
  <si>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</si>
  <si>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</si>
  <si>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</si>
  <si>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</si>
  <si>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</si>
  <si>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</si>
  <si>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</si>
  <si>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</si>
  <si>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</si>
  <si>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</si>
  <si>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</si>
  <si>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</si>
  <si>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</si>
  <si>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</si>
  <si>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</si>
  <si>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</si>
  <si>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</si>
  <si>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</si>
  <si>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</si>
  <si>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</si>
  <si>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</si>
  <si>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</si>
  <si>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</si>
  <si>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</si>
  <si>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</si>
  <si>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</si>
  <si>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</si>
  <si>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</si>
  <si>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</si>
  <si>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</si>
  <si>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</si>
  <si>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</si>
  <si>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</si>
  <si>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</si>
  <si>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</si>
  <si>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</si>
  <si>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</si>
  <si>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</si>
  <si>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</si>
  <si>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</si>
  <si>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</si>
  <si>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</si>
  <si>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</si>
  <si>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</si>
  <si>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</si>
  <si>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</si>
  <si>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</si>
  <si>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</si>
  <si>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</si>
  <si>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</si>
  <si>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</si>
  <si>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</si>
  <si>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</si>
  <si>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</si>
  <si>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</si>
  <si>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</si>
  <si>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</si>
  <si>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</si>
  <si>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</si>
  <si>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</si>
  <si>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</si>
  <si>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</si>
  <si>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</si>
  <si>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</si>
  <si>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</si>
  <si>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</si>
  <si>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</si>
  <si>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</si>
  <si>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</si>
  <si>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</si>
  <si>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</si>
  <si>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</si>
  <si>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</si>
  <si>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</si>
  <si>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</si>
  <si>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</si>
  <si>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</si>
  <si>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</si>
  <si>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</si>
  <si>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</si>
  <si>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</si>
  <si>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</si>
  <si>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</si>
  <si>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</si>
  <si>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</si>
  <si>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</si>
  <si>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</si>
  <si>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</si>
  <si>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</si>
  <si>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</si>
  <si>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</si>
  <si>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</si>
  <si>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</si>
  <si>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</si>
  <si>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</si>
  <si>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</si>
  <si>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</si>
  <si>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</si>
  <si>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</si>
  <si>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</si>
  <si>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</si>
  <si>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</si>
  <si>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</si>
  <si>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</si>
  <si>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</si>
  <si>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</si>
  <si>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</si>
  <si>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</si>
  <si>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</si>
  <si>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</si>
  <si>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</si>
  <si>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</si>
  <si>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</si>
  <si>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</si>
  <si>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</si>
  <si>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</si>
  <si>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</si>
  <si>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</si>
  <si>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</si>
  <si>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</si>
  <si>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</si>
  <si>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</si>
  <si>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</si>
  <si>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</si>
  <si>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</si>
  <si>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</si>
  <si>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</si>
  <si>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</si>
  <si>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</si>
  <si>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</si>
  <si>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</si>
  <si>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</si>
  <si>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</si>
  <si>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</si>
  <si>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</si>
  <si>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</si>
  <si>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</si>
  <si>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</si>
  <si>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</si>
  <si>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</si>
  <si>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</si>
  <si>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</si>
  <si>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</si>
  <si>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</si>
  <si>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</si>
  <si>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</si>
  <si>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</si>
  <si>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</si>
  <si>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</si>
  <si>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</si>
  <si>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</si>
  <si>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</si>
  <si>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</si>
  <si>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</si>
  <si>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</si>
  <si>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</si>
  <si>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</si>
  <si>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</si>
  <si>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</si>
  <si>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</si>
  <si>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</si>
  <si>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</si>
  <si>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</si>
  <si>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</si>
  <si>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</si>
  <si>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</si>
  <si>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</si>
  <si>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</si>
  <si>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</si>
  <si>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</si>
  <si>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</si>
  <si>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</si>
  <si>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</si>
  <si>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</si>
  <si>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</si>
  <si>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</si>
  <si>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</si>
  <si>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</si>
  <si>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</si>
  <si>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</si>
  <si>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</si>
  <si>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</si>
  <si>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</si>
  <si>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</si>
  <si>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</si>
  <si>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</si>
  <si>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</si>
  <si>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</si>
  <si>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</si>
  <si>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</si>
  <si>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</si>
  <si>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</si>
  <si>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</si>
  <si>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</si>
  <si>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</si>
  <si>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</si>
  <si>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</si>
  <si>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</si>
  <si>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</si>
  <si>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</si>
  <si>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</si>
  <si>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</si>
  <si>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</si>
  <si>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</si>
  <si>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</si>
  <si>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</si>
  <si>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</si>
  <si>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</si>
  <si>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</si>
  <si>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</si>
  <si>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</si>
  <si>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</si>
  <si>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</si>
  <si>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</si>
  <si>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</si>
  <si>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</si>
  <si>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</si>
  <si>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</si>
  <si>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</si>
  <si>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</si>
  <si>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</si>
  <si>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</si>
  <si>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</si>
  <si>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</si>
  <si>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</si>
  <si>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</si>
  <si>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</si>
  <si>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</si>
  <si>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</si>
  <si>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</si>
  <si>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</si>
  <si>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</si>
  <si>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</si>
  <si>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</si>
  <si>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</si>
  <si>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</si>
  <si>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</si>
  <si>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</si>
  <si>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</si>
  <si>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</si>
  <si>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</si>
  <si>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</si>
  <si>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</si>
  <si>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</si>
  <si>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</si>
  <si>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</si>
  <si>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</si>
  <si>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</si>
  <si>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</si>
  <si>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</si>
  <si>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</si>
  <si>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</si>
  <si>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</si>
  <si>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</si>
  <si>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</si>
  <si>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</si>
  <si>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</si>
  <si>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</si>
  <si>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</si>
  <si>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</si>
  <si>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</si>
  <si>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</si>
  <si>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</si>
  <si>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</si>
  <si>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</si>
  <si>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</si>
  <si>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</si>
  <si>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</si>
  <si>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</si>
  <si>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</si>
  <si>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</si>
  <si>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</si>
  <si>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</si>
  <si>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</si>
  <si>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</si>
  <si>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</si>
  <si>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</si>
  <si>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</si>
  <si>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</si>
  <si>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</si>
  <si>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</si>
  <si>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</si>
  <si>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</si>
  <si>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</si>
  <si>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</si>
  <si>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</si>
  <si>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</si>
  <si>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</si>
  <si>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</si>
  <si>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</si>
  <si>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</si>
  <si>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</si>
  <si>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</si>
  <si>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</si>
  <si>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</si>
  <si>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</si>
  <si>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</si>
  <si>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</si>
  <si>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</si>
  <si>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</si>
  <si>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</si>
  <si>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</si>
  <si>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</si>
  <si>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</si>
  <si>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</si>
  <si>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</si>
  <si>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</si>
  <si>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</si>
  <si>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</si>
  <si>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</si>
  <si>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</si>
  <si>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</si>
  <si>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</si>
  <si>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</si>
  <si>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</si>
  <si>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</si>
  <si>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</si>
  <si>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</si>
  <si>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</si>
  <si>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</si>
  <si>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</si>
  <si>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</si>
  <si>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</si>
  <si>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</si>
  <si>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</si>
  <si>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</si>
  <si>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</si>
  <si>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</si>
  <si>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</si>
  <si>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</si>
  <si>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</si>
  <si>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</si>
  <si>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</si>
  <si>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</si>
  <si>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</si>
  <si>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</si>
  <si>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</si>
  <si>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</si>
  <si>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</si>
  <si>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</si>
  <si>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</si>
  <si>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</si>
  <si>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</si>
  <si>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</si>
  <si>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</si>
  <si>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</si>
  <si>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</si>
  <si>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</si>
  <si>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</si>
  <si>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</si>
  <si>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</si>
  <si>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</si>
  <si>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</si>
  <si>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</si>
  <si>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</si>
  <si>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</si>
  <si>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</si>
  <si>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</si>
  <si>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</si>
  <si>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</si>
  <si>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</si>
  <si>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</si>
  <si>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</si>
  <si>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</si>
  <si>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</si>
  <si>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</si>
  <si>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</si>
  <si>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</si>
  <si>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</si>
  <si>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</si>
  <si>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</si>
  <si>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</si>
  <si>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</si>
  <si>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</si>
  <si>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</si>
  <si>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</si>
  <si>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</si>
  <si>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</si>
  <si>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</si>
  <si>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</si>
  <si>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</si>
  <si>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</si>
  <si>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</si>
  <si>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</si>
  <si>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</si>
  <si>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</si>
  <si>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</si>
  <si>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</si>
  <si>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</si>
  <si>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</si>
  <si>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</si>
  <si>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</si>
  <si>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</si>
  <si>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</si>
  <si>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</si>
  <si>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</si>
  <si>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</si>
  <si>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</si>
  <si>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</si>
  <si>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</si>
  <si>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</si>
  <si>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</si>
  <si>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</si>
  <si>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</si>
  <si>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</si>
  <si>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</si>
  <si>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</si>
  <si>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</si>
  <si>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</si>
  <si>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</si>
  <si>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</si>
  <si>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</si>
  <si>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</si>
  <si>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</si>
  <si>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</si>
  <si>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</si>
  <si>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</si>
  <si>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</si>
  <si>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</si>
  <si>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</si>
  <si>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</si>
  <si>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</si>
  <si>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</si>
  <si>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</si>
  <si>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</si>
  <si>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</si>
  <si>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</si>
  <si>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</si>
  <si>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</si>
  <si>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</si>
  <si>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</si>
  <si>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</si>
  <si>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</si>
  <si>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</si>
  <si>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</si>
  <si>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</si>
  <si>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</si>
  <si>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</si>
  <si>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</si>
  <si>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</si>
  <si>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</si>
  <si>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</si>
  <si>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</si>
  <si>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</si>
  <si>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</si>
  <si>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</si>
  <si>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</si>
  <si>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</si>
  <si>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</si>
  <si>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</si>
  <si>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</si>
  <si>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</si>
  <si>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</si>
  <si>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</si>
  <si>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</si>
  <si>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</si>
  <si>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</si>
  <si>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</si>
  <si>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</si>
  <si>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</si>
  <si>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</si>
  <si>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</si>
  <si>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</si>
  <si>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</si>
  <si>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</si>
  <si>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</si>
  <si>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</si>
  <si>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</si>
  <si>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</si>
  <si>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</si>
  <si>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</si>
  <si>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</si>
  <si>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</si>
  <si>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</si>
  <si>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</si>
  <si>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</si>
  <si>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</si>
  <si>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</si>
  <si>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</si>
  <si>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</si>
  <si>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</si>
  <si>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</si>
  <si>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</si>
  <si>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</si>
  <si>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</si>
  <si>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</si>
  <si>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</si>
  <si>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</si>
  <si>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</si>
  <si>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</si>
  <si>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</si>
  <si>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</si>
  <si>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</si>
  <si>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</si>
  <si>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</si>
  <si>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</si>
  <si>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</si>
  <si>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</si>
  <si>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</si>
  <si>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</si>
  <si>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</si>
  <si>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</si>
  <si>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</si>
  <si>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</si>
  <si>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</si>
  <si>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</si>
  <si>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</si>
  <si>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</si>
  <si>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</si>
  <si>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</si>
  <si>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</si>
  <si>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</si>
  <si>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</si>
  <si>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</si>
  <si>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</si>
  <si>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</si>
  <si>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</si>
  <si>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</si>
  <si>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</si>
  <si>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</si>
  <si>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</si>
  <si>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</si>
  <si>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</si>
  <si>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</si>
  <si>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</si>
  <si>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</si>
  <si>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</si>
  <si>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</si>
  <si>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</si>
  <si>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</si>
  <si>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</si>
  <si>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</si>
  <si>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</si>
  <si>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</si>
  <si>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</si>
  <si>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</si>
  <si>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</si>
  <si>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</si>
  <si>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</si>
  <si>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</si>
  <si>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</si>
  <si>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</si>
  <si>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</si>
  <si>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</si>
  <si>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</si>
  <si>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</si>
  <si>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</si>
  <si>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</si>
  <si>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</si>
  <si>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</si>
  <si>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</si>
  <si>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</si>
  <si>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</si>
  <si>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</si>
  <si>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</si>
  <si>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</si>
  <si>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</si>
  <si>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</si>
  <si>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</si>
  <si>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</si>
  <si>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</si>
  <si>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</si>
  <si>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</si>
  <si>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</si>
  <si>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</si>
  <si>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</si>
  <si>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</si>
  <si>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</si>
  <si>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</si>
  <si>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</si>
  <si>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</si>
  <si>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</si>
  <si>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</si>
  <si>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</si>
  <si>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</si>
  <si>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</si>
  <si>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</si>
  <si>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</si>
  <si>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</si>
  <si>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</si>
  <si>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</si>
  <si>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</si>
  <si>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</si>
  <si>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</si>
  <si>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</si>
  <si>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</si>
  <si>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</si>
  <si>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</si>
  <si>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</si>
  <si>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</si>
  <si>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</si>
  <si>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</si>
  <si>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</si>
  <si>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</si>
  <si>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</si>
  <si>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</si>
  <si>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</si>
  <si>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</si>
  <si>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</si>
  <si>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</si>
  <si>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</si>
  <si>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</si>
  <si>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</si>
  <si>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</si>
  <si>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</si>
  <si>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</si>
  <si>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</si>
  <si>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</si>
  <si>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</si>
  <si>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</si>
  <si>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</si>
  <si>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</si>
  <si>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</si>
  <si>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</si>
  <si>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</si>
  <si>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</si>
  <si>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</si>
  <si>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</si>
  <si>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</si>
  <si>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</si>
  <si>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</si>
  <si>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</si>
  <si>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</si>
  <si>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</si>
  <si>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</si>
  <si>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</si>
  <si>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</si>
  <si>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</si>
  <si>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</si>
  <si>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</si>
  <si>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</si>
  <si>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</si>
  <si>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</si>
  <si>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</si>
  <si>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</si>
  <si>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</si>
  <si>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</si>
  <si>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</si>
  <si>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</si>
  <si>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</si>
  <si>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</si>
  <si>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</si>
  <si>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</si>
  <si>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</si>
  <si>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</si>
  <si>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</si>
  <si>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</si>
  <si>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</si>
  <si>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</si>
  <si>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</si>
  <si>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</si>
  <si>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</si>
  <si>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</si>
  <si>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</si>
  <si>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</si>
  <si>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</si>
  <si>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</si>
  <si>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</si>
  <si>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</si>
  <si>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</si>
  <si>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</si>
  <si>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</si>
  <si>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</si>
  <si>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</si>
  <si>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</si>
  <si>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</si>
  <si>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</si>
  <si>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</si>
  <si>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</si>
  <si>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</si>
  <si>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</si>
  <si>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</si>
  <si>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</si>
  <si>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</si>
  <si>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</si>
  <si>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</si>
  <si>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</si>
  <si>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</si>
  <si>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</si>
  <si>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</si>
  <si>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</si>
  <si>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</si>
  <si>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</si>
  <si>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</si>
  <si>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</si>
  <si>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</si>
  <si>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</si>
  <si>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</si>
  <si>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</si>
  <si>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</si>
  <si>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</si>
  <si>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</si>
  <si>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</si>
  <si>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</si>
  <si>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</si>
  <si>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</si>
  <si>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</si>
  <si>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</si>
  <si>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</si>
  <si>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</si>
  <si>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</si>
  <si>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</si>
  <si>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</si>
  <si>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</si>
  <si>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</si>
  <si>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</si>
  <si>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</si>
  <si>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</si>
  <si>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</si>
  <si>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</si>
  <si>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</si>
  <si>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</si>
  <si>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</si>
  <si>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</si>
  <si>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</si>
  <si>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</si>
  <si>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</si>
  <si>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</si>
  <si>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</si>
  <si>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</si>
  <si>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</si>
  <si>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</si>
  <si>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</si>
  <si>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</si>
  <si>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</si>
  <si>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</si>
  <si>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</si>
  <si>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</si>
  <si>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</si>
  <si>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</si>
  <si>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</si>
  <si>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</si>
  <si>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</si>
  <si>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</si>
  <si>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</si>
  <si>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</si>
  <si>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</si>
  <si>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</si>
  <si>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</si>
  <si>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</si>
  <si>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</si>
  <si>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</si>
  <si>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</si>
  <si>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</si>
  <si>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</si>
  <si>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</si>
  <si>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</si>
  <si>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</si>
  <si>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</si>
  <si>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</si>
  <si>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</si>
  <si>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</si>
  <si>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</si>
  <si>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</si>
  <si>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</si>
  <si>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</si>
  <si>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</si>
  <si>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</si>
  <si>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</si>
  <si>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</si>
  <si>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</si>
  <si>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</si>
  <si>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</si>
  <si>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</si>
  <si>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</si>
  <si>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</si>
  <si>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</si>
  <si>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</si>
  <si>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</si>
  <si>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</si>
  <si>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</si>
  <si>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</si>
  <si>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</si>
  <si>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</si>
  <si>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</si>
  <si>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</si>
  <si>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</si>
  <si>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</si>
  <si>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</si>
  <si>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</si>
  <si>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</si>
  <si>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</si>
  <si>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</si>
  <si>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</si>
  <si>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</si>
  <si>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</si>
  <si>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</si>
  <si>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</si>
  <si>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</si>
  <si>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</si>
  <si>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</si>
  <si>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</si>
  <si>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</si>
  <si>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</si>
  <si>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</si>
  <si>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</si>
  <si>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</si>
  <si>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</si>
  <si>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</si>
  <si>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</si>
  <si>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</si>
  <si>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</si>
  <si>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</si>
  <si>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</si>
  <si>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</si>
  <si>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</si>
  <si>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</si>
  <si>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</si>
  <si>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</si>
  <si>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</si>
  <si>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</si>
  <si>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</si>
  <si>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</si>
  <si>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</si>
  <si>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</si>
  <si>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</si>
  <si>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</si>
  <si>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</si>
  <si>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</si>
  <si>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</si>
  <si>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</si>
  <si>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</si>
  <si>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</si>
  <si>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</si>
  <si>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</si>
  <si>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</si>
  <si>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</si>
  <si>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</si>
  <si>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</si>
  <si>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</si>
  <si>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</si>
  <si>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</si>
  <si>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</si>
  <si>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</si>
  <si>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</si>
  <si>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</si>
  <si>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</si>
  <si>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</si>
  <si>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</si>
  <si>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</si>
  <si>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</si>
  <si>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</si>
  <si>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</si>
  <si>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</si>
  <si>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</si>
  <si>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</si>
  <si>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</si>
  <si>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</si>
  <si>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</si>
  <si>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</si>
  <si>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</si>
  <si>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</si>
  <si>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</si>
  <si>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</si>
  <si>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</si>
  <si>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</si>
  <si>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</si>
  <si>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</si>
  <si>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</si>
  <si>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</si>
  <si>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</si>
  <si>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</si>
  <si>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</si>
  <si>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</si>
  <si>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</si>
  <si>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</si>
  <si>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</si>
  <si>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</si>
  <si>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</si>
  <si>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</si>
  <si>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</si>
  <si>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</si>
  <si>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</si>
  <si>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</si>
  <si>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</si>
  <si>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</si>
  <si>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</si>
  <si>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</si>
  <si>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</si>
  <si>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</si>
  <si>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</si>
  <si>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</si>
  <si>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</si>
  <si>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</si>
  <si>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</si>
  <si>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</si>
  <si>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</si>
  <si>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</si>
  <si>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</si>
  <si>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</si>
  <si>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</si>
  <si>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</si>
  <si>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</si>
  <si>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</si>
  <si>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</si>
  <si>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</si>
  <si>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</si>
  <si>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</si>
  <si>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</si>
  <si>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</si>
  <si>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</si>
  <si>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</si>
  <si>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</si>
  <si>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</si>
  <si>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</si>
  <si>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</si>
  <si>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</si>
  <si>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</si>
  <si>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</si>
  <si>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</si>
  <si>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</si>
  <si>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</si>
  <si>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</si>
  <si>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</si>
  <si>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</si>
  <si>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</si>
  <si>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</si>
  <si>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</si>
  <si>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</si>
  <si>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</si>
  <si>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</si>
  <si>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</si>
  <si>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</si>
  <si>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</si>
  <si>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</si>
  <si>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</si>
  <si>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</si>
  <si>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</si>
  <si>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</si>
  <si>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</si>
  <si>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</si>
  <si>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</si>
  <si>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</si>
  <si>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</si>
  <si>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</si>
  <si>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</si>
  <si>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</si>
  <si>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</si>
  <si>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</si>
  <si>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</si>
  <si>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</si>
  <si>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</si>
  <si>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</si>
  <si>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</si>
  <si>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</si>
  <si>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</si>
  <si>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</si>
  <si>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</si>
  <si>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</si>
  <si>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</si>
  <si>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</si>
  <si>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</si>
  <si>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</si>
  <si>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</si>
  <si>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</si>
  <si>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</si>
  <si>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</si>
  <si>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</si>
  <si>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</si>
  <si>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</si>
  <si>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</si>
  <si>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</si>
  <si>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</si>
  <si>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</si>
  <si>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</si>
  <si>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</si>
  <si>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</si>
  <si>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</si>
  <si>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</si>
  <si>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</si>
  <si>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</si>
  <si>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</si>
  <si>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</si>
  <si>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</si>
  <si>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</si>
  <si>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</si>
  <si>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</si>
  <si>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</si>
  <si>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</si>
  <si>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</si>
  <si>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</si>
  <si>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</si>
  <si>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</si>
  <si>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</si>
  <si>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</si>
  <si>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</si>
  <si>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</si>
  <si>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</si>
  <si>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</si>
  <si>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</si>
  <si>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</si>
  <si>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</si>
  <si>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</si>
  <si>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</si>
  <si>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</si>
  <si>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</si>
  <si>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</si>
  <si>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</si>
  <si>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</si>
  <si>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</si>
  <si>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</si>
  <si>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</si>
  <si>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</si>
  <si>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</si>
  <si>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</si>
  <si>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</si>
  <si>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</si>
  <si>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</si>
  <si>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</si>
  <si>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</si>
  <si>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</si>
  <si>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</si>
  <si>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</si>
  <si>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</si>
  <si>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</si>
  <si>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</si>
  <si>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</si>
  <si>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</si>
  <si>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</si>
  <si>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</si>
  <si>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</si>
  <si>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</si>
  <si>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</si>
  <si>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</si>
  <si>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</si>
  <si>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</si>
  <si>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</si>
  <si>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</si>
  <si>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</si>
  <si>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</si>
  <si>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</si>
  <si>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</si>
  <si>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</si>
  <si>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</si>
  <si>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</si>
  <si>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</si>
  <si>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</si>
  <si>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</si>
  <si>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</si>
  <si>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</si>
  <si>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</si>
  <si>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</si>
  <si>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</si>
  <si>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</si>
  <si>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</si>
  <si>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</si>
  <si>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</si>
  <si>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</si>
  <si>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</si>
  <si>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</si>
  <si>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</si>
  <si>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</si>
  <si>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</si>
  <si>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</si>
  <si>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</si>
  <si>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</si>
  <si>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</si>
  <si>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</si>
  <si>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</si>
  <si>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</si>
  <si>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</si>
  <si>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</si>
  <si>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</si>
  <si>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</si>
  <si>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</si>
  <si>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</si>
  <si>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</si>
  <si>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</si>
  <si>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</si>
  <si>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</si>
  <si>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</si>
  <si>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</si>
  <si>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</si>
  <si>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</si>
  <si>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</si>
  <si>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</si>
  <si>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</si>
  <si>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</si>
  <si>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</si>
  <si>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</si>
  <si>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</si>
  <si>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</si>
  <si>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</si>
  <si>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</si>
  <si>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</si>
  <si>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</si>
  <si>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</si>
  <si>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</si>
  <si>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</si>
  <si>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</si>
  <si>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</si>
  <si>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</si>
  <si>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</si>
  <si>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</si>
  <si>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</si>
  <si>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</si>
  <si>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</si>
  <si>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</si>
  <si>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</si>
  <si>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</si>
  <si>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</si>
  <si>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</si>
  <si>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</si>
  <si>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</si>
  <si>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</si>
  <si>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</si>
  <si>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</si>
  <si>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</si>
  <si>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</si>
  <si>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</si>
  <si>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</si>
  <si>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</si>
  <si>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</si>
  <si>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</si>
  <si>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</si>
  <si>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</si>
  <si>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</si>
  <si>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</si>
  <si>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</si>
  <si>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</si>
  <si>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</si>
  <si>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</si>
  <si>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</si>
  <si>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</si>
  <si>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</si>
  <si>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</si>
  <si>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</si>
  <si>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</si>
  <si>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</si>
  <si>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</si>
  <si>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</si>
  <si>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</si>
  <si>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</si>
  <si>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</si>
  <si>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</si>
  <si>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</si>
  <si>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</si>
  <si>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</si>
  <si>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</si>
  <si>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</si>
  <si>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</si>
  <si>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</si>
  <si>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</si>
  <si>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</si>
  <si>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</si>
  <si>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</si>
  <si>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</si>
  <si>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</si>
  <si>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</si>
  <si>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</si>
  <si>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</si>
  <si>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</si>
  <si>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</si>
  <si>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</si>
  <si>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</si>
  <si>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</si>
  <si>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</si>
  <si>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</si>
  <si>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</si>
  <si>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</si>
  <si>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</si>
  <si>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</si>
  <si>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</si>
  <si>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</si>
  <si>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</si>
  <si>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</si>
  <si>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</si>
  <si>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</si>
  <si>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</si>
  <si>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</si>
  <si>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</si>
  <si>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</si>
  <si>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</si>
  <si>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</si>
  <si>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</si>
  <si>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</si>
  <si>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</si>
  <si>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</si>
  <si>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</si>
  <si>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</si>
  <si>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</si>
  <si>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</si>
  <si>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</si>
  <si>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</si>
  <si>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</si>
  <si>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</si>
  <si>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</si>
  <si>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</si>
  <si>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</si>
  <si>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</si>
  <si>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</si>
  <si>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</si>
  <si>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</si>
  <si>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</si>
  <si>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</si>
  <si>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</si>
  <si>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</si>
  <si>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</si>
  <si>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</si>
  <si>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</si>
  <si>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</si>
  <si>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</si>
  <si>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</si>
  <si>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</si>
  <si>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</si>
  <si>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</si>
  <si>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</si>
  <si>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</si>
  <si>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</si>
  <si>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</si>
  <si>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</si>
  <si>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</si>
  <si>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</si>
  <si>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</si>
  <si>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</si>
  <si>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</si>
  <si>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</si>
  <si>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</si>
  <si>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</si>
  <si>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</si>
  <si>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</si>
  <si>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</si>
  <si>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</si>
  <si>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</si>
  <si>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</si>
  <si>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</si>
  <si>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</si>
  <si>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</si>
  <si>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</si>
  <si>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</si>
  <si>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</si>
  <si>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</si>
  <si>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</si>
  <si>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</si>
  <si>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</si>
  <si>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</si>
  <si>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</si>
  <si>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</si>
  <si>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</si>
  <si>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</si>
  <si>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</si>
  <si>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</si>
  <si>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</si>
  <si>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</si>
  <si>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</si>
  <si>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</si>
  <si>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</si>
  <si>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</si>
  <si>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</si>
  <si>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</si>
  <si>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</si>
  <si>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</si>
  <si>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</si>
  <si>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</si>
  <si>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</si>
  <si>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</si>
  <si>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</si>
  <si>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</si>
  <si>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</si>
  <si>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</si>
  <si>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</si>
  <si>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</si>
  <si>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</si>
  <si>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</si>
  <si>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</si>
  <si>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</si>
  <si>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</si>
  <si>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</si>
  <si>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</si>
  <si>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</si>
  <si>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</si>
  <si>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</si>
  <si>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</si>
  <si>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</si>
  <si>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</si>
  <si>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</si>
  <si>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</si>
  <si>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</si>
  <si>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</si>
  <si>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</si>
  <si>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</si>
  <si>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</si>
  <si>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</si>
  <si>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</si>
  <si>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</si>
  <si>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</si>
  <si>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</si>
  <si>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</si>
  <si>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</si>
  <si>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</si>
  <si>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</si>
  <si>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</si>
  <si>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</si>
  <si>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</si>
  <si>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</si>
  <si>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</si>
  <si>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</si>
  <si>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</si>
  <si>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</si>
  <si>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</si>
  <si>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</si>
  <si>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</si>
  <si>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</si>
  <si>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</si>
  <si>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</si>
  <si>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</si>
  <si>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</si>
  <si>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</si>
  <si>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</si>
  <si>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</si>
  <si>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</si>
  <si>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</si>
  <si>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</si>
  <si>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</si>
  <si>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</si>
  <si>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</si>
  <si>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</si>
  <si>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</si>
  <si>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</si>
  <si>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</si>
  <si>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</si>
  <si>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</si>
  <si>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</si>
  <si>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</si>
  <si>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</si>
  <si>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</si>
  <si>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</si>
  <si>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</si>
  <si>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</si>
  <si>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</si>
  <si>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</si>
  <si>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</si>
  <si>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</si>
  <si>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</si>
  <si>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</si>
  <si>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</si>
  <si>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</si>
  <si>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</si>
  <si>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</si>
  <si>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</si>
  <si>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</si>
  <si>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</si>
  <si>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</si>
  <si>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</si>
  <si>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</si>
  <si>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</si>
  <si>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</si>
  <si>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</si>
  <si>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</si>
  <si>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</si>
  <si>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</si>
  <si>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</si>
  <si>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</si>
  <si>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</si>
  <si>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</si>
  <si>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</si>
  <si>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</si>
  <si>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</si>
  <si>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</si>
  <si>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</si>
  <si>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</si>
  <si>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</si>
  <si>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</si>
  <si>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</si>
  <si>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</si>
  <si>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</si>
  <si>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</si>
  <si>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</si>
  <si>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</si>
  <si>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</si>
  <si>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</si>
  <si>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</si>
  <si>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</si>
  <si>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</si>
  <si>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</si>
  <si>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</si>
  <si>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</si>
  <si>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</si>
  <si>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</si>
  <si>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</si>
  <si>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</si>
  <si>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</si>
  <si>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</si>
  <si>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</si>
  <si>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</si>
  <si>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</si>
  <si>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</si>
  <si>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</si>
  <si>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</si>
  <si>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</si>
  <si>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</si>
  <si>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</si>
  <si>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</si>
  <si>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</si>
  <si>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</si>
  <si>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</si>
  <si>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</si>
  <si>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</si>
  <si>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</si>
  <si>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</si>
  <si>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</si>
  <si>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</si>
  <si>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</si>
  <si>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</si>
  <si>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</si>
  <si>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</si>
  <si>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</si>
  <si>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</si>
  <si>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</si>
  <si>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</si>
  <si>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</si>
  <si>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</si>
  <si>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</si>
  <si>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</si>
  <si>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</si>
  <si>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</si>
  <si>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</si>
  <si>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</si>
  <si>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</si>
  <si>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</si>
  <si>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</si>
  <si>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</si>
  <si>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</si>
  <si>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</si>
  <si>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</si>
  <si>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</si>
  <si>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</si>
  <si>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</si>
  <si>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</si>
  <si>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</si>
  <si>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</si>
  <si>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</si>
  <si>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</si>
  <si>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</si>
  <si>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</si>
  <si>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</si>
  <si>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</si>
  <si>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</si>
  <si>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</si>
  <si>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</si>
  <si>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</si>
  <si>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</si>
  <si>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</si>
  <si>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</si>
  <si>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</si>
  <si>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</si>
  <si>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</si>
  <si>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</si>
  <si>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</si>
  <si>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</si>
  <si>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</si>
  <si>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</si>
  <si>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</si>
  <si>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</si>
  <si>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</si>
  <si>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</si>
  <si>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</si>
  <si>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</si>
  <si>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</si>
  <si>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</si>
  <si>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</si>
  <si>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</si>
  <si>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</si>
  <si>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</si>
  <si>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</si>
  <si>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</si>
  <si>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</si>
  <si>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</si>
  <si>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</si>
  <si>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</si>
  <si>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</si>
  <si>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</si>
  <si>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</si>
  <si>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</si>
  <si>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</si>
  <si>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</si>
  <si>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</si>
  <si>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</si>
  <si>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</si>
  <si>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</si>
  <si>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</si>
  <si>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</si>
  <si>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</si>
  <si>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</si>
  <si>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</si>
  <si>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</si>
  <si>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</si>
  <si>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</si>
  <si>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</si>
  <si>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</si>
  <si>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</si>
  <si>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</si>
  <si>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</si>
  <si>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</si>
  <si>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</si>
  <si>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</si>
  <si>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</si>
  <si>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</si>
  <si>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</si>
  <si>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</si>
  <si>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</si>
  <si>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</si>
  <si>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</si>
  <si>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</si>
  <si>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</si>
  <si>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</si>
  <si>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</si>
  <si>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</si>
  <si>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</si>
  <si>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</si>
  <si>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</si>
  <si>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</si>
  <si>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</si>
  <si>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</si>
  <si>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</si>
  <si>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</si>
  <si>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</si>
  <si>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</si>
  <si>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</si>
  <si>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</si>
  <si>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</si>
  <si>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</si>
  <si>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</si>
  <si>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</si>
  <si>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</si>
  <si>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</si>
  <si>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</si>
  <si>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</si>
  <si>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</si>
  <si>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</si>
  <si>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</si>
  <si>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</si>
  <si>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</si>
  <si>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</si>
  <si>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</si>
  <si>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</si>
  <si>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</si>
  <si>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</si>
  <si>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</si>
  <si>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</si>
  <si>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</si>
  <si>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</si>
  <si>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</si>
  <si>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</si>
  <si>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</si>
  <si>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</si>
  <si>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</si>
  <si>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</si>
  <si>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</si>
  <si>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</si>
  <si>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</si>
  <si>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</si>
  <si>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</si>
  <si>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</si>
  <si>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</si>
  <si>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</si>
  <si>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</si>
  <si>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</si>
  <si>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</si>
  <si>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</si>
  <si>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</si>
  <si>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</si>
  <si>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</si>
  <si>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</si>
  <si>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</si>
  <si>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</si>
  <si>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</si>
  <si>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</si>
  <si>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</si>
  <si>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</si>
  <si>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</si>
  <si>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</si>
  <si>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</si>
  <si>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</si>
  <si>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</si>
  <si>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</si>
  <si>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</si>
  <si>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</si>
  <si>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</si>
  <si>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</si>
  <si>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</si>
  <si>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</si>
  <si>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</si>
  <si>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</si>
  <si>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</si>
  <si>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</si>
  <si>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</si>
  <si>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</si>
  <si>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</si>
  <si>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</si>
  <si>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</si>
  <si>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</si>
  <si>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</si>
  <si>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</si>
  <si>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</si>
  <si>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</si>
  <si>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</si>
  <si>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</si>
  <si>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</si>
  <si>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</si>
  <si>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</si>
  <si>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</si>
  <si>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</si>
  <si>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</si>
  <si>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</si>
  <si>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</si>
  <si>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</si>
  <si>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</si>
  <si>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</si>
  <si>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</si>
  <si>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</si>
  <si>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</si>
  <si>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</si>
  <si>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</si>
  <si>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</si>
  <si>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</si>
  <si>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</si>
  <si>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</si>
  <si>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</si>
  <si>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</si>
  <si>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</si>
  <si>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</si>
  <si>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</si>
  <si>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</si>
  <si>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</si>
  <si>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</si>
  <si>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</si>
  <si>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</si>
  <si>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</si>
  <si>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</si>
  <si>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</si>
  <si>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</si>
  <si>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</si>
  <si>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</si>
  <si>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</si>
  <si>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</si>
  <si>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</si>
  <si>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</si>
  <si>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</si>
  <si>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</si>
  <si>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</si>
  <si>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</si>
  <si>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</si>
  <si>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</si>
  <si>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</si>
  <si>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</si>
  <si>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</si>
  <si>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</si>
  <si>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</si>
  <si>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</si>
  <si>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</si>
  <si>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</si>
  <si>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</si>
  <si>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</si>
  <si>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</si>
  <si>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</si>
  <si>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</si>
  <si>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</si>
  <si>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</si>
  <si>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</si>
  <si>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</si>
  <si>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</si>
  <si>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</si>
  <si>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</si>
  <si>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</si>
  <si>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</si>
  <si>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</si>
  <si>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</si>
  <si>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</si>
  <si>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</si>
  <si>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</si>
  <si>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</si>
  <si>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</si>
  <si>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</si>
  <si>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</si>
  <si>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</si>
  <si>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</si>
  <si>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</si>
  <si>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</si>
  <si>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</si>
  <si>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</si>
  <si>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</si>
  <si>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</si>
  <si>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</si>
  <si>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</si>
  <si>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</si>
  <si>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</si>
  <si>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</si>
  <si>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</si>
  <si>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</si>
  <si>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</si>
  <si>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</si>
  <si>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</si>
  <si>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</si>
  <si>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</si>
  <si>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</si>
  <si>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</si>
  <si>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</si>
  <si>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</si>
  <si>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</si>
  <si>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</si>
  <si>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</si>
  <si>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</si>
  <si>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</si>
  <si>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</si>
  <si>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</si>
  <si>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</si>
  <si>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</si>
  <si>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</si>
  <si>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</si>
  <si>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</si>
  <si>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</si>
  <si>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</si>
  <si>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</si>
  <si>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</si>
  <si>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</si>
  <si>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</si>
  <si>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</si>
  <si>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</si>
  <si>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</si>
  <si>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</si>
  <si>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</si>
  <si>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</si>
  <si>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</si>
  <si>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</si>
  <si>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</si>
  <si>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</si>
  <si>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</si>
  <si>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</si>
  <si>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</si>
  <si>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</si>
  <si>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</si>
  <si>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</si>
  <si>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</si>
  <si>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</si>
  <si>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</si>
  <si>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</si>
  <si>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</si>
  <si>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</si>
  <si>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</si>
  <si>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</si>
  <si>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</si>
  <si>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</si>
  <si>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</si>
  <si>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</si>
  <si>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</si>
  <si>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</si>
  <si>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</si>
  <si>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</si>
  <si>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</si>
  <si>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</si>
  <si>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</si>
  <si>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</si>
  <si>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</si>
  <si>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</si>
  <si>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</si>
  <si>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</si>
  <si>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</si>
  <si>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</si>
  <si>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</si>
  <si>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</si>
  <si>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</si>
  <si>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</si>
  <si>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</si>
  <si>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</si>
  <si>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</si>
  <si>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</si>
  <si>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</si>
  <si>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</si>
  <si>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</si>
  <si>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</si>
  <si>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</si>
  <si>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</si>
  <si>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</si>
  <si>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</si>
  <si>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</si>
  <si>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</si>
  <si>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</si>
  <si>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</si>
  <si>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</si>
  <si>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</si>
  <si>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</si>
  <si>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</si>
  <si>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</si>
  <si>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</si>
  <si>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</si>
  <si>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</si>
  <si>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</si>
  <si>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</si>
  <si>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</si>
  <si>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</si>
  <si>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</si>
  <si>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</si>
  <si>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</si>
  <si>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</si>
  <si>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</si>
  <si>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</si>
  <si>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</si>
  <si>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</si>
  <si>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</si>
  <si>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</si>
  <si>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</si>
  <si>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</si>
  <si>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</si>
  <si>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</si>
  <si>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</si>
  <si>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</si>
  <si>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</si>
  <si>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</si>
  <si>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</si>
  <si>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</si>
  <si>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</si>
  <si>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</si>
  <si>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</si>
  <si>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</si>
  <si>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</si>
  <si>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</si>
  <si>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</si>
  <si>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</si>
  <si>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</si>
  <si>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</si>
  <si>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</si>
  <si>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</si>
  <si>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</si>
  <si>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</si>
  <si>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</si>
  <si>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</si>
  <si>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</si>
  <si>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</si>
  <si>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</si>
  <si>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</si>
  <si>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</si>
  <si>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</si>
  <si>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</si>
  <si>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</si>
  <si>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</si>
  <si>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</si>
  <si>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</si>
  <si>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</si>
  <si>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</si>
  <si>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</si>
  <si>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</si>
  <si>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</si>
  <si>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</si>
  <si>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</si>
  <si>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</si>
  <si>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</si>
  <si>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</si>
  <si>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</si>
  <si>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</si>
  <si>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</si>
  <si>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</si>
  <si>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</si>
  <si>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</si>
  <si>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</si>
  <si>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</si>
  <si>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</si>
  <si>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</si>
  <si>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</si>
  <si>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</si>
  <si>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</si>
  <si>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</si>
  <si>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</si>
  <si>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</si>
  <si>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</si>
  <si>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</si>
  <si>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</si>
  <si>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</si>
  <si>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</si>
  <si>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</si>
  <si>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</si>
  <si>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</si>
  <si>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</si>
  <si>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</si>
  <si>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</si>
  <si>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</si>
  <si>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</si>
  <si>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</si>
  <si>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</si>
  <si>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</si>
  <si>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</si>
  <si>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</si>
  <si>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</si>
  <si>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</si>
  <si>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</si>
  <si>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</si>
  <si>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</si>
  <si>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</si>
  <si>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</si>
  <si>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</si>
  <si>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</si>
  <si>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</si>
  <si>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</si>
  <si>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</si>
  <si>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</si>
  <si>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</si>
  <si>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</si>
  <si>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</si>
  <si>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</si>
  <si>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</si>
  <si>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</si>
  <si>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</si>
  <si>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</si>
  <si>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</si>
  <si>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</si>
  <si>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</si>
  <si>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</si>
  <si>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</si>
  <si>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</si>
  <si>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</si>
  <si>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</si>
  <si>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</si>
  <si>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</si>
  <si>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</si>
  <si>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</si>
  <si>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</si>
  <si>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</si>
  <si>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</si>
  <si>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</si>
  <si>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</si>
  <si>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</si>
  <si>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</si>
  <si>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</si>
  <si>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</si>
  <si>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</si>
  <si>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</si>
  <si>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</si>
  <si>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</si>
  <si>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</si>
  <si>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</si>
  <si>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</si>
  <si>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</si>
  <si>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</si>
  <si>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</si>
  <si>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</si>
  <si>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</si>
  <si>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</si>
  <si>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</si>
  <si>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</si>
  <si>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</si>
  <si>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</si>
  <si>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</si>
  <si>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</si>
  <si>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</si>
  <si>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</si>
  <si>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</si>
  <si>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</si>
  <si>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</si>
  <si>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</si>
  <si>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</si>
  <si>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</si>
  <si>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</si>
  <si>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</si>
  <si>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</si>
  <si>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</si>
  <si>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</si>
  <si>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</si>
  <si>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</si>
  <si>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</si>
  <si>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</si>
  <si>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</si>
  <si>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</si>
  <si>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</si>
  <si>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</si>
  <si>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</si>
  <si>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</si>
  <si>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</si>
  <si>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</si>
  <si>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</si>
  <si>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</si>
  <si>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</si>
  <si>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</si>
  <si>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</si>
  <si>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</si>
  <si>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</si>
  <si>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</si>
  <si>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</si>
  <si>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</si>
  <si>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</si>
  <si>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</si>
  <si>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</si>
  <si>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</si>
  <si>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</si>
  <si>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</si>
  <si>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</si>
  <si>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</si>
  <si>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</si>
  <si>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</si>
  <si>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</si>
  <si>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</si>
  <si>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</si>
  <si>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</si>
  <si>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</si>
  <si>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</si>
  <si>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</si>
  <si>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</si>
  <si>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</si>
  <si>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</si>
  <si>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</si>
  <si>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</si>
  <si>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</si>
  <si>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</si>
  <si>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</si>
  <si>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</si>
  <si>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</si>
  <si>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</si>
  <si>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</si>
  <si>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</si>
  <si>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</si>
  <si>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</si>
  <si>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</si>
  <si>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</si>
  <si>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</si>
  <si>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</si>
  <si>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</si>
  <si>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</si>
  <si>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</si>
  <si>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</si>
  <si>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</si>
  <si>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</si>
  <si>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</si>
  <si>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</si>
  <si>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</si>
  <si>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</si>
  <si>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</si>
  <si>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</si>
  <si>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</si>
  <si>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</si>
  <si>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</si>
  <si>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</si>
  <si>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</si>
  <si>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</si>
  <si>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</si>
  <si>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</si>
  <si>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</si>
  <si>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</si>
  <si>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</si>
  <si>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</si>
  <si>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</si>
  <si>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</si>
  <si>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</si>
  <si>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</si>
  <si>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</si>
  <si>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</si>
  <si>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</si>
  <si>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</si>
  <si>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</si>
  <si>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</si>
  <si>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</si>
  <si>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</si>
  <si>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</si>
  <si>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</si>
  <si>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</si>
  <si>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</si>
  <si>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</si>
  <si>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</si>
  <si>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</si>
  <si>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</si>
  <si>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</si>
  <si>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</si>
  <si>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</si>
  <si>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</si>
  <si>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</si>
  <si>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</si>
  <si>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</si>
  <si>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</si>
  <si>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</si>
  <si>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</si>
  <si>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</si>
  <si>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</si>
  <si>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</si>
  <si>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</si>
  <si>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</si>
  <si>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</si>
  <si>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</si>
  <si>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</si>
  <si>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</si>
  <si>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</si>
  <si>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</si>
  <si>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</si>
  <si>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</si>
  <si>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</si>
  <si>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</si>
  <si>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</si>
  <si>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</si>
  <si>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</si>
  <si>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</si>
  <si>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</si>
  <si>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</si>
  <si>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</si>
  <si>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</si>
  <si>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</si>
  <si>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</si>
  <si>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</si>
  <si>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</si>
  <si>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</si>
  <si>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</si>
  <si>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</si>
  <si>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</si>
  <si>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</si>
  <si>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</si>
  <si>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</si>
  <si>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</si>
  <si>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</si>
  <si>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</si>
  <si>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</si>
  <si>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</si>
  <si>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</si>
  <si>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</si>
  <si>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</si>
  <si>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</si>
  <si>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</si>
  <si>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</si>
  <si>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</si>
  <si>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</si>
  <si>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</si>
  <si>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</si>
  <si>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</si>
  <si>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</si>
  <si>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</si>
  <si>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</si>
  <si>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</si>
  <si>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</si>
  <si>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</si>
  <si>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</si>
  <si>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</si>
  <si>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</si>
  <si>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</si>
  <si>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</si>
  <si>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</si>
  <si>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</si>
  <si>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</si>
  <si>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</si>
  <si>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</si>
  <si>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</si>
  <si>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</si>
  <si>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</si>
  <si>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</si>
  <si>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</si>
  <si>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</si>
  <si>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</si>
  <si>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</si>
  <si>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</si>
  <si>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</si>
  <si>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</si>
  <si>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</si>
  <si>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</si>
  <si>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</si>
  <si>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</si>
  <si>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</si>
  <si>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</si>
  <si>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</si>
  <si>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</si>
  <si>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</si>
  <si>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</si>
  <si>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</si>
  <si>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</si>
  <si>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</si>
  <si>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</si>
  <si>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</si>
  <si>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</si>
  <si>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</si>
  <si>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</si>
  <si>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</si>
  <si>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</si>
  <si>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</si>
  <si>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</si>
  <si>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</si>
  <si>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</si>
  <si>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</si>
  <si>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</si>
  <si>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</si>
  <si>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</si>
  <si>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</si>
  <si>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</si>
  <si>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</si>
  <si>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</si>
  <si>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</si>
  <si>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</si>
  <si>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</si>
  <si>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</si>
  <si>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</si>
  <si>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</si>
  <si>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</si>
  <si>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</si>
  <si>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</si>
  <si>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</si>
  <si>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</si>
  <si>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</si>
  <si>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</si>
  <si>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</si>
  <si>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</si>
  <si>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</si>
  <si>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</si>
  <si>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</si>
  <si>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</si>
  <si>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</si>
  <si>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</si>
  <si>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</si>
  <si>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</si>
  <si>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</si>
  <si>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</si>
  <si>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</si>
  <si>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</si>
  <si>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</si>
  <si>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</si>
  <si>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</si>
  <si>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</si>
  <si>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</si>
  <si>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</si>
  <si>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</si>
  <si>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</si>
  <si>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</si>
  <si>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</si>
  <si>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</si>
  <si>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</si>
  <si>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</si>
  <si>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</si>
  <si>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</si>
  <si>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</si>
  <si>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</si>
  <si>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</si>
  <si>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</si>
  <si>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</si>
  <si>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</si>
  <si>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</si>
  <si>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</si>
  <si>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</si>
  <si>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</si>
  <si>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</si>
  <si>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</si>
  <si>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</si>
  <si>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</si>
  <si>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</si>
  <si>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</si>
  <si>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</si>
  <si>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</si>
  <si>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</si>
  <si>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</si>
  <si>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</si>
  <si>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</si>
  <si>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</si>
  <si>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</si>
  <si>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</si>
  <si>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</si>
  <si>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</si>
  <si>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</si>
  <si>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</si>
  <si>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</si>
  <si>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</si>
  <si>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</si>
  <si>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</si>
  <si>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</si>
  <si>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</si>
  <si>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</si>
  <si>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</si>
  <si>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</si>
  <si>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</si>
  <si>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</si>
  <si>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</si>
  <si>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</si>
  <si>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</si>
  <si>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</si>
  <si>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</si>
  <si>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</si>
  <si>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</si>
  <si>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</si>
  <si>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</si>
  <si>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</si>
  <si>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</si>
  <si>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</si>
  <si>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</si>
  <si>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</si>
  <si>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</si>
  <si>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</si>
  <si>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</si>
  <si>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</si>
  <si>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</si>
  <si>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</si>
  <si>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</si>
  <si>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</si>
  <si>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</si>
  <si>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</si>
  <si>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</si>
  <si>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</si>
  <si>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</si>
  <si>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</si>
  <si>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</si>
  <si>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</si>
  <si>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</si>
  <si>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</si>
  <si>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</si>
  <si>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</si>
  <si>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</si>
  <si>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</si>
  <si>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</si>
  <si>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</si>
  <si>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</si>
  <si>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</si>
  <si>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</si>
  <si>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</si>
  <si>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</si>
  <si>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</si>
  <si>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</si>
  <si>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</si>
  <si>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</si>
  <si>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</si>
  <si>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</si>
  <si>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</si>
  <si>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</si>
  <si>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</si>
  <si>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</si>
  <si>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</si>
  <si>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</si>
  <si>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</si>
  <si>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</si>
  <si>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</si>
  <si>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</si>
  <si>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</si>
  <si>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</si>
  <si>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</si>
  <si>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</si>
  <si>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</si>
  <si>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</si>
  <si>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</si>
  <si>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</si>
  <si>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</si>
  <si>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</si>
  <si>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</si>
  <si>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</si>
  <si>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</si>
  <si>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</si>
  <si>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</si>
  <si>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</si>
  <si>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</si>
  <si>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</si>
  <si>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</si>
  <si>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</si>
  <si>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</si>
  <si>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</si>
  <si>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</si>
  <si>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</si>
  <si>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</si>
  <si>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</si>
  <si>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</si>
  <si>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</si>
  <si>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</si>
  <si>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</si>
  <si>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</si>
  <si>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</si>
  <si>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</si>
  <si>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</si>
  <si>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</si>
  <si>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</si>
  <si>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</si>
  <si>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</si>
  <si>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</si>
  <si>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</si>
  <si>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</si>
  <si>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</si>
  <si>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</si>
  <si>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</si>
  <si>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</si>
  <si>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</si>
  <si>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</si>
  <si>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</si>
  <si>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</si>
  <si>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</si>
  <si>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</si>
  <si>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</si>
  <si>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</si>
  <si>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</si>
  <si>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</si>
  <si>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</si>
  <si>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</si>
  <si>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</si>
  <si>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</si>
  <si>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</si>
  <si>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</si>
  <si>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</si>
  <si>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</si>
  <si>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</si>
  <si>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</si>
  <si>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</si>
  <si>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</si>
  <si>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</si>
  <si>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</si>
  <si>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</si>
  <si>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</si>
  <si>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</si>
  <si>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</si>
  <si>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</si>
  <si>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</si>
  <si>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</si>
  <si>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</si>
  <si>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</si>
  <si>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</si>
  <si>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</si>
  <si>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</si>
  <si>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</si>
  <si>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</si>
  <si>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</si>
  <si>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</si>
  <si>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</si>
  <si>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</si>
  <si>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</si>
  <si>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</si>
  <si>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</si>
  <si>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</si>
  <si>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</si>
  <si>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</si>
  <si>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</si>
  <si>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</si>
  <si>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</si>
  <si>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</si>
  <si>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</si>
  <si>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</si>
  <si>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</si>
  <si>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</si>
  <si>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</si>
  <si>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</si>
  <si>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</si>
  <si>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</si>
  <si>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</si>
  <si>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</si>
  <si>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</si>
  <si>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</si>
  <si>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</si>
  <si>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</si>
  <si>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</si>
  <si>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</si>
  <si>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</si>
  <si>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</si>
  <si>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</si>
  <si>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</si>
  <si>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</si>
  <si>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</si>
  <si>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</si>
  <si>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</si>
  <si>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</si>
  <si>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</si>
  <si>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</si>
  <si>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</si>
  <si>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</si>
  <si>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</si>
  <si>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</si>
  <si>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</si>
  <si>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</si>
  <si>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</si>
  <si>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</si>
  <si>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</si>
  <si>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</si>
  <si>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</si>
  <si>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</si>
  <si>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</si>
  <si>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</si>
  <si>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</si>
  <si>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</si>
  <si>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</si>
  <si>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</si>
  <si>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</si>
  <si>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</si>
  <si>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</si>
  <si>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</si>
  <si>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</si>
  <si>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</si>
  <si>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</si>
  <si>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</si>
  <si>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</si>
  <si>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</si>
  <si>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</si>
  <si>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</si>
  <si>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</si>
  <si>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</si>
  <si>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</si>
  <si>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</si>
  <si>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</si>
  <si>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</si>
  <si>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</si>
  <si>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</si>
  <si>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</si>
  <si>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</si>
  <si>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</si>
  <si>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</si>
  <si>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</si>
  <si>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</si>
  <si>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</si>
  <si>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</si>
  <si>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</si>
  <si>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</si>
  <si>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</si>
  <si>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</si>
  <si>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</si>
  <si>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</si>
  <si>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</si>
  <si>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</si>
  <si>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</si>
  <si>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</si>
  <si>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</si>
  <si>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</si>
  <si>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</si>
  <si>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</si>
  <si>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</si>
  <si>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</si>
  <si>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</si>
  <si>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</si>
  <si>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</si>
  <si>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</si>
  <si>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</si>
  <si>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</si>
  <si>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</si>
  <si>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</si>
  <si>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</si>
  <si>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</si>
  <si>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</si>
  <si>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</si>
  <si>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</si>
  <si>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</si>
  <si>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</si>
  <si>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</si>
  <si>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</si>
  <si>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</si>
  <si>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</si>
  <si>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</si>
  <si>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</si>
  <si>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</si>
  <si>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</si>
  <si>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</si>
  <si>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</si>
  <si>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</si>
  <si>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</si>
  <si>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</si>
  <si>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</si>
  <si>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</si>
  <si>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</si>
  <si>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</si>
  <si>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</si>
  <si>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</si>
  <si>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</si>
  <si>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</si>
  <si>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</si>
  <si>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</si>
  <si>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</si>
  <si>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</si>
  <si>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</si>
  <si>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</si>
  <si>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</si>
  <si>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</si>
  <si>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</si>
  <si>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</si>
  <si>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</si>
  <si>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</si>
  <si>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</si>
  <si>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</si>
  <si>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</si>
  <si>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</si>
  <si>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</si>
  <si>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</si>
  <si>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</si>
  <si>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</si>
  <si>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</si>
  <si>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</si>
  <si>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</si>
  <si>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</si>
  <si>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</si>
  <si>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</si>
  <si>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</si>
  <si>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</si>
  <si>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</si>
  <si>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</si>
  <si>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</si>
  <si>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</si>
  <si>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</si>
  <si>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</si>
  <si>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</si>
  <si>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</si>
  <si>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</si>
  <si>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</si>
  <si>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</si>
  <si>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</si>
  <si>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</si>
  <si>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</si>
  <si>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</si>
  <si>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</si>
  <si>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</si>
  <si>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</si>
  <si>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</si>
  <si>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</si>
  <si>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</si>
  <si>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</si>
  <si>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</si>
  <si>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</si>
  <si>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</si>
  <si>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</si>
  <si>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</si>
  <si>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</si>
  <si>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</si>
  <si>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</si>
  <si>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</si>
  <si>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</si>
  <si>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</si>
  <si>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</si>
  <si>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</si>
  <si>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</si>
  <si>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</si>
  <si>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</si>
  <si>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</si>
  <si>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</si>
  <si>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</si>
  <si>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</si>
  <si>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</si>
  <si>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</si>
  <si>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</si>
  <si>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</si>
  <si>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</si>
  <si>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</si>
  <si>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</si>
  <si>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</si>
  <si>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</si>
  <si>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</si>
  <si>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</si>
  <si>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</si>
  <si>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</si>
  <si>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</si>
  <si>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</si>
  <si>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</si>
  <si>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</si>
  <si>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</si>
  <si>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</si>
  <si>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</si>
  <si>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</si>
  <si>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</si>
  <si>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</si>
  <si>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</si>
  <si>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</si>
  <si>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</si>
  <si>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</si>
  <si>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</si>
  <si>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</si>
  <si>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</si>
  <si>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</si>
  <si>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</si>
  <si>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</si>
  <si>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</si>
  <si>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</si>
  <si>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</si>
  <si>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</si>
  <si>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</si>
  <si>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</si>
  <si>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</si>
  <si>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</si>
  <si>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</si>
  <si>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</si>
  <si>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</si>
  <si>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</si>
  <si>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</si>
  <si>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</si>
  <si>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</si>
  <si>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</si>
  <si>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</si>
  <si>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</si>
  <si>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</si>
  <si>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</si>
  <si>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</si>
  <si>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</si>
  <si>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</si>
  <si>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</si>
  <si>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</si>
  <si>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</si>
  <si>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</si>
  <si>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</si>
  <si>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</si>
  <si>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</si>
  <si>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</si>
  <si>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</si>
  <si>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</si>
  <si>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</si>
  <si>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</si>
  <si>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</si>
  <si>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</si>
  <si>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</si>
  <si>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</si>
  <si>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</si>
  <si>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</si>
  <si>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</si>
  <si>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</si>
  <si>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</si>
  <si>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</si>
  <si>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</si>
  <si>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</si>
  <si>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</si>
  <si>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</si>
  <si>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</si>
  <si>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</si>
  <si>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</si>
  <si>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</si>
  <si>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</si>
  <si>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</si>
  <si>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</si>
  <si>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</si>
  <si>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</si>
  <si>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</si>
  <si>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</si>
  <si>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</si>
  <si>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</si>
  <si>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</si>
  <si>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</si>
  <si>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</si>
  <si>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</si>
  <si>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</si>
  <si>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</si>
  <si>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</si>
  <si>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</si>
  <si>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</si>
  <si>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</si>
  <si>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</si>
  <si>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</si>
  <si>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</si>
  <si>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</si>
  <si>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</si>
  <si>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</si>
  <si>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</si>
  <si>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</si>
  <si>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</si>
  <si>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</si>
  <si>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</si>
  <si>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</si>
  <si>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</si>
  <si>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</si>
  <si>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</si>
  <si>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</si>
  <si>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</si>
  <si>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</si>
  <si>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</si>
  <si>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</si>
  <si>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</si>
  <si>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</si>
  <si>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</si>
  <si>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</si>
  <si>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</si>
  <si>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</si>
  <si>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</si>
  <si>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</si>
  <si>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</si>
  <si>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</si>
  <si>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</si>
  <si>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</si>
  <si>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</si>
  <si>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</si>
  <si>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</si>
  <si>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</si>
  <si>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</si>
  <si>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</si>
  <si>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</si>
  <si>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</si>
  <si>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</si>
  <si>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</si>
  <si>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</si>
  <si>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</si>
  <si>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</si>
  <si>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</si>
  <si>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</si>
  <si>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</si>
  <si>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</si>
  <si>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</si>
  <si>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</si>
  <si>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</si>
  <si>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</si>
  <si>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</si>
  <si>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</si>
  <si>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</si>
  <si>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</si>
  <si>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</si>
  <si>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</si>
  <si>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</si>
  <si>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</si>
  <si>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</si>
  <si>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</si>
  <si>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</si>
  <si>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</si>
  <si>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</si>
  <si>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</si>
  <si>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</si>
  <si>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</si>
  <si>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</si>
  <si>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</si>
  <si>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</si>
  <si>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</si>
  <si>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</si>
  <si>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</si>
  <si>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</si>
  <si>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</si>
  <si>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</si>
  <si>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</si>
  <si>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</si>
  <si>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</si>
  <si>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</si>
  <si>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</si>
  <si>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</si>
  <si>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</si>
  <si>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</si>
  <si>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</si>
  <si>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</si>
  <si>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</si>
  <si>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</si>
  <si>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</si>
  <si>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</si>
  <si>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</si>
  <si>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</si>
  <si>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</si>
  <si>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</si>
  <si>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</si>
  <si>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</si>
  <si>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</si>
  <si>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</si>
  <si>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</si>
  <si>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</si>
  <si>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</si>
  <si>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</si>
  <si>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</si>
  <si>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</si>
  <si>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</si>
  <si>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</si>
  <si>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</si>
  <si>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</si>
  <si>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</si>
  <si>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</si>
  <si>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</si>
  <si>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</si>
  <si>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</si>
  <si>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</si>
  <si>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</si>
  <si>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</si>
  <si>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</si>
  <si>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</si>
  <si>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</si>
  <si>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</si>
  <si>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</si>
  <si>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</si>
  <si>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</si>
  <si>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</si>
  <si>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</si>
  <si>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</si>
  <si>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</si>
  <si>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</si>
  <si>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</si>
  <si>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</si>
  <si>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</si>
  <si>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</si>
  <si>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</si>
  <si>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</si>
  <si>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</si>
  <si>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</si>
  <si>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</si>
  <si>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</si>
  <si>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</si>
  <si>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</si>
  <si>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</si>
  <si>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</si>
  <si>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</si>
  <si>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</si>
  <si>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</si>
  <si>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</si>
  <si>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</si>
  <si>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</si>
  <si>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</si>
  <si>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</si>
  <si>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</si>
  <si>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</si>
  <si>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</si>
  <si>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</si>
  <si>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</si>
  <si>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</si>
  <si>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</si>
  <si>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</si>
  <si>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</si>
  <si>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</si>
  <si>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</si>
  <si>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</si>
  <si>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</si>
  <si>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</si>
  <si>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</si>
  <si>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</si>
  <si>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</si>
  <si>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</si>
  <si>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</si>
  <si>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</si>
  <si>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</si>
  <si>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</si>
  <si>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</si>
  <si>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</si>
  <si>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</si>
  <si>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</si>
  <si>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</si>
  <si>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</si>
  <si>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</si>
  <si>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</si>
  <si>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</si>
  <si>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</si>
  <si>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</si>
  <si>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</si>
  <si>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</si>
  <si>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</si>
  <si>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</si>
  <si>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</si>
  <si>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</si>
  <si>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</si>
  <si>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</si>
  <si>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</si>
  <si>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</si>
  <si>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</si>
  <si>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</si>
  <si>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</si>
  <si>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</si>
  <si>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</si>
  <si>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</si>
  <si>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</si>
  <si>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</si>
  <si>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</si>
  <si>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</si>
  <si>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</si>
  <si>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</si>
  <si>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</si>
  <si>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</si>
  <si>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</si>
  <si>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</si>
  <si>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</si>
  <si>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</si>
  <si>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</si>
  <si>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</si>
  <si>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</si>
  <si>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</si>
  <si>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</si>
  <si>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</si>
  <si>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</si>
  <si>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</si>
  <si>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</si>
  <si>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</si>
  <si>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</si>
  <si>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</si>
  <si>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</si>
  <si>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</si>
  <si>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</si>
  <si>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</si>
  <si>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</si>
  <si>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</si>
  <si>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</si>
  <si>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</si>
  <si>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</si>
  <si>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</si>
  <si>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</si>
  <si>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</si>
  <si>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</si>
  <si>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</si>
  <si>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</si>
  <si>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</si>
  <si>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</si>
  <si>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</si>
  <si>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</si>
  <si>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</si>
  <si>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</si>
  <si>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</si>
  <si>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</si>
  <si>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</si>
  <si>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</si>
  <si>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</si>
  <si>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</si>
  <si>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</si>
  <si>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</si>
  <si>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</si>
  <si>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</si>
  <si>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</si>
  <si>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</si>
  <si>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</si>
  <si>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</si>
  <si>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</si>
  <si>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</si>
  <si>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</si>
  <si>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</si>
  <si>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</si>
  <si>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</si>
  <si>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</si>
  <si>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</si>
  <si>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</si>
  <si>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</si>
  <si>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</si>
  <si>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</si>
  <si>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</si>
  <si>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</si>
  <si>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</si>
  <si>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</si>
  <si>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</si>
  <si>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</si>
  <si>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</si>
  <si>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</si>
  <si>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</si>
  <si>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</si>
  <si>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</si>
  <si>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</si>
  <si>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</si>
  <si>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</si>
  <si>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</si>
  <si>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</si>
  <si>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</si>
  <si>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</si>
  <si>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</si>
  <si>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</si>
  <si>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</si>
  <si>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</si>
  <si>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</si>
  <si>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</si>
  <si>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</si>
  <si>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</si>
  <si>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</si>
  <si>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</si>
  <si>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</si>
  <si>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</si>
  <si>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</si>
  <si>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</si>
  <si>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</si>
  <si>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</si>
  <si>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</si>
  <si>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</si>
  <si>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</si>
  <si>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</si>
  <si>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</si>
  <si>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</si>
  <si>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</si>
  <si>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</si>
  <si>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</si>
  <si>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</si>
  <si>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</si>
  <si>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</si>
  <si>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</si>
  <si>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</si>
  <si>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</si>
  <si>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</si>
  <si>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</si>
  <si>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</si>
  <si>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</si>
  <si>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</si>
  <si>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</si>
  <si>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</si>
  <si>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</si>
  <si>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</si>
  <si>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</si>
  <si>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</si>
  <si>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</si>
  <si>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</si>
  <si>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</si>
  <si>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</si>
  <si>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</si>
  <si>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</si>
  <si>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</si>
  <si>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</si>
  <si>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</si>
  <si>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</si>
  <si>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</si>
  <si>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</si>
  <si>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</si>
  <si>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</si>
  <si>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</si>
  <si>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</si>
  <si>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</si>
  <si>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</si>
  <si>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</si>
  <si>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</si>
  <si>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</si>
  <si>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</si>
  <si>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</si>
  <si>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</si>
  <si>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</si>
  <si>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</si>
  <si>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</si>
  <si>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</si>
  <si>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</si>
  <si>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</si>
  <si>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</si>
  <si>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</si>
  <si>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</si>
  <si>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</si>
  <si>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</si>
  <si>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</si>
  <si>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</si>
  <si>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</si>
  <si>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</si>
  <si>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</si>
  <si>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</si>
  <si>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</si>
  <si>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</si>
  <si>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</si>
  <si>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</si>
  <si>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</si>
  <si>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</si>
  <si>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</si>
  <si>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</si>
  <si>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</si>
  <si>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</si>
  <si>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</si>
  <si>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</si>
  <si>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</si>
  <si>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</si>
  <si>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</si>
  <si>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</si>
  <si>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</si>
  <si>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</si>
  <si>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</si>
  <si>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</si>
  <si>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</si>
  <si>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</si>
  <si>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</si>
  <si>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</si>
  <si>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</si>
  <si>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</si>
  <si>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</si>
  <si>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</si>
  <si>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</si>
  <si>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</si>
  <si>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</si>
  <si>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</si>
  <si>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</si>
  <si>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</si>
  <si>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</si>
  <si>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</si>
  <si>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</si>
  <si>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</si>
  <si>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</si>
  <si>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</si>
  <si>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</si>
  <si>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</si>
  <si>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</si>
  <si>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</si>
  <si>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</si>
  <si>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</si>
  <si>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</si>
  <si>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</si>
  <si>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</si>
  <si>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</si>
  <si>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</si>
  <si>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</si>
  <si>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</si>
  <si>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</si>
  <si>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</si>
  <si>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</si>
  <si>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</si>
  <si>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</si>
  <si>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</si>
  <si>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</si>
  <si>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</si>
  <si>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</si>
  <si>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</si>
  <si>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</si>
  <si>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</si>
  <si>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</si>
  <si>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</si>
  <si>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</si>
  <si>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</si>
  <si>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</si>
  <si>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</si>
  <si>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</si>
  <si>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</si>
  <si>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</si>
  <si>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</si>
  <si>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</si>
  <si>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</si>
  <si>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</si>
  <si>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</si>
  <si>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</si>
  <si>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</si>
  <si>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</si>
  <si>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</si>
  <si>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</si>
  <si>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</si>
  <si>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</si>
  <si>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</si>
  <si>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</si>
  <si>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</si>
  <si>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</si>
  <si>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</si>
  <si>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</si>
  <si>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</si>
  <si>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</si>
  <si>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</si>
  <si>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</si>
  <si>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</si>
  <si>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</si>
  <si>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</si>
  <si>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</si>
  <si>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</si>
  <si>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</si>
  <si>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</si>
  <si>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</si>
  <si>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</si>
  <si>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</si>
  <si>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</si>
  <si>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</si>
  <si>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</si>
  <si>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</si>
  <si>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</si>
  <si>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</si>
  <si>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</si>
  <si>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</si>
  <si>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</si>
  <si>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</si>
  <si>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</si>
  <si>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</si>
  <si>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</si>
  <si>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</si>
  <si>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</si>
  <si>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</si>
  <si>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</si>
  <si>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</si>
  <si>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</si>
  <si>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</si>
  <si>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</si>
  <si>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</si>
  <si>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</si>
  <si>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</si>
  <si>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</si>
  <si>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</si>
  <si>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</si>
  <si>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</si>
  <si>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</si>
  <si>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</si>
  <si>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</si>
  <si>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</si>
  <si>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</si>
  <si>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</si>
  <si>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</si>
  <si>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</si>
  <si>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</si>
  <si>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</si>
  <si>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</si>
  <si>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</si>
  <si>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</si>
  <si>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</si>
  <si>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</si>
  <si>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</si>
  <si>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</si>
  <si>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</si>
  <si>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</si>
  <si>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</si>
  <si>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</si>
  <si>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</si>
  <si>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</si>
  <si>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</si>
  <si>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</si>
  <si>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</si>
  <si>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</si>
  <si>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</si>
  <si>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</si>
  <si>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</si>
  <si>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</si>
  <si>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</si>
  <si>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</si>
  <si>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</si>
  <si>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</si>
  <si>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</si>
  <si>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</si>
  <si>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</si>
  <si>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</si>
  <si>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</si>
  <si>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</si>
  <si>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</si>
  <si>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</si>
  <si>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</si>
  <si>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</si>
  <si>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</si>
  <si>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</si>
  <si>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</si>
  <si>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</si>
  <si>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</si>
  <si>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</si>
  <si>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</si>
  <si>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</si>
  <si>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</si>
  <si>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</si>
  <si>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</si>
  <si>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</si>
  <si>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</si>
  <si>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</si>
  <si>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</si>
  <si>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</si>
  <si>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</si>
  <si>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</si>
  <si>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</si>
  <si>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</si>
  <si>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</si>
  <si>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</si>
  <si>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</si>
  <si>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</si>
  <si>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</si>
  <si>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</si>
  <si>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</si>
  <si>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</si>
  <si>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</si>
  <si>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</si>
  <si>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</si>
  <si>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</si>
  <si>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</si>
  <si>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</si>
  <si>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</si>
  <si>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</si>
  <si>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</si>
  <si>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</si>
  <si>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</si>
  <si>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</si>
  <si>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</si>
  <si>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</si>
  <si>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</si>
  <si>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</si>
  <si>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</si>
  <si>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</si>
  <si>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</si>
  <si>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</si>
  <si>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</si>
  <si>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</si>
  <si>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</si>
  <si>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</si>
  <si>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</si>
  <si>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</si>
  <si>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</si>
  <si>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</si>
  <si>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</si>
  <si>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</si>
  <si>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</si>
  <si>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</si>
  <si>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</si>
  <si>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</si>
  <si>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</si>
  <si>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</si>
  <si>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</si>
  <si>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</si>
  <si>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</si>
  <si>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</si>
  <si>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</si>
  <si>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</si>
  <si>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</si>
  <si>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</si>
  <si>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</si>
  <si>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</si>
  <si>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</si>
  <si>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</si>
  <si>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</si>
  <si>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</si>
  <si>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</si>
  <si>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</si>
  <si>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</si>
  <si>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</si>
  <si>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</si>
  <si>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</si>
  <si>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</si>
  <si>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</si>
  <si>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</si>
  <si>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</si>
  <si>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</si>
  <si>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</si>
  <si>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</si>
  <si>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</si>
  <si>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</si>
  <si>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</si>
  <si>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</si>
  <si>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</si>
  <si>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</si>
  <si>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</si>
  <si>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</si>
  <si>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</si>
  <si>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</si>
  <si>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</si>
  <si>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</si>
  <si>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</si>
  <si>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</si>
  <si>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</si>
  <si>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</si>
  <si>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</si>
  <si>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</si>
  <si>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</si>
  <si>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</si>
  <si>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</si>
  <si>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</si>
  <si>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</si>
  <si>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</si>
  <si>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</si>
  <si>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</si>
  <si>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</si>
  <si>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</si>
  <si>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</si>
  <si>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</si>
  <si>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</si>
  <si>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</si>
  <si>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</si>
  <si>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</si>
  <si>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</si>
  <si>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</si>
  <si>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</si>
  <si>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</si>
  <si>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</si>
  <si>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</si>
  <si>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</si>
  <si>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</si>
  <si>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</si>
  <si>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</si>
  <si>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</si>
  <si>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</si>
  <si>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</si>
  <si>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</si>
  <si>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</si>
  <si>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</si>
  <si>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</si>
  <si>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</si>
  <si>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</si>
  <si>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</si>
  <si>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</si>
  <si>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</si>
  <si>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</si>
  <si>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</si>
  <si>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</si>
  <si>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</si>
  <si>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</si>
  <si>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</si>
  <si>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</si>
  <si>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</si>
  <si>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</si>
  <si>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</si>
  <si>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</si>
  <si>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</si>
  <si>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</si>
  <si>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</si>
  <si>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</si>
  <si>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</si>
  <si>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</si>
  <si>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</si>
  <si>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</si>
  <si>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</si>
  <si>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</si>
  <si>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</si>
  <si>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</si>
  <si>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</si>
  <si>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</si>
  <si>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</si>
  <si>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</si>
  <si>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</si>
  <si>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</si>
  <si>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</si>
  <si>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</si>
  <si>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</si>
  <si>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</si>
  <si>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</si>
  <si>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</si>
  <si>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</si>
  <si>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</si>
  <si>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</si>
  <si>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</si>
  <si>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</si>
  <si>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</si>
  <si>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</si>
  <si>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</si>
  <si>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</si>
  <si>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</si>
  <si>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</si>
  <si>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</si>
  <si>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</si>
  <si>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</si>
  <si>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</si>
  <si>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</si>
  <si>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</si>
  <si>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</si>
  <si>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</si>
  <si>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</si>
  <si>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</si>
  <si>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</si>
  <si>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</si>
  <si>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</si>
  <si>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</si>
  <si>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</si>
  <si>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</si>
  <si>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</si>
  <si>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</si>
  <si>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</si>
  <si>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</si>
  <si>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</si>
  <si>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</si>
  <si>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</si>
  <si>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</si>
  <si>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</si>
  <si>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</si>
  <si>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</si>
  <si>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</si>
  <si>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</si>
  <si>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</si>
  <si>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</si>
  <si>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</si>
  <si>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</si>
  <si>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</si>
  <si>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</si>
  <si>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</si>
  <si>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</si>
  <si>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</si>
  <si>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</si>
  <si>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</si>
  <si>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</si>
  <si>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</si>
  <si>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</si>
  <si>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</si>
  <si>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</si>
  <si>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</si>
  <si>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</si>
  <si>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</si>
  <si>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</si>
  <si>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</si>
  <si>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</si>
  <si>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</si>
  <si>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</si>
  <si>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</si>
  <si>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</si>
  <si>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</si>
  <si>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</si>
  <si>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</si>
  <si>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</si>
  <si>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</si>
  <si>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</si>
  <si>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</si>
  <si>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</si>
  <si>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</si>
  <si>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</si>
  <si>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</si>
  <si>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</si>
  <si>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</si>
  <si>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</si>
  <si>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</si>
  <si>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</si>
  <si>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</si>
  <si>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</si>
  <si>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</si>
  <si>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</si>
  <si>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</si>
  <si>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</si>
  <si>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</si>
  <si>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</si>
  <si>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</si>
  <si>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</si>
  <si>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</si>
  <si>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</si>
  <si>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</si>
  <si>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</si>
  <si>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</si>
  <si>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</si>
  <si>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</si>
  <si>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</si>
  <si>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</si>
  <si>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</si>
  <si>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</si>
  <si>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</si>
  <si>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</si>
  <si>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</si>
  <si>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</si>
  <si>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</si>
  <si>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</si>
  <si>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</si>
  <si>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</si>
  <si>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</si>
  <si>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</si>
  <si>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</si>
  <si>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</si>
  <si>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</si>
  <si>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</si>
  <si>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</si>
  <si>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</si>
  <si>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</si>
  <si>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</si>
  <si>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</si>
  <si>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</si>
  <si>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</si>
  <si>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</si>
  <si>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</si>
  <si>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</si>
  <si>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</si>
  <si>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</si>
  <si>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</si>
  <si>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</si>
  <si>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</si>
  <si>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</si>
  <si>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</si>
  <si>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</si>
  <si>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</si>
  <si>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</si>
  <si>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</si>
  <si>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</si>
  <si>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</si>
  <si>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</si>
  <si>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</si>
  <si>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</si>
  <si>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</si>
  <si>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</si>
  <si>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</si>
  <si>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</si>
  <si>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</si>
  <si>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</si>
  <si>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</si>
  <si>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</si>
  <si>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</si>
  <si>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</si>
  <si>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</si>
  <si>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</si>
  <si>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</si>
  <si>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</si>
  <si>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</si>
  <si>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</si>
  <si>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</si>
  <si>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</si>
  <si>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</si>
  <si>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</si>
  <si>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</si>
  <si>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</si>
  <si>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</si>
  <si>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</si>
  <si>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</si>
  <si>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</si>
  <si>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</si>
  <si>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</si>
  <si>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</si>
  <si>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</si>
  <si>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</si>
  <si>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</si>
  <si>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</si>
  <si>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</si>
  <si>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</si>
  <si>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</si>
  <si>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</si>
  <si>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</si>
  <si>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</si>
  <si>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</si>
  <si>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</si>
  <si>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</si>
  <si>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</si>
  <si>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</si>
  <si>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</si>
  <si>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</si>
  <si>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</si>
  <si>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</si>
  <si>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</si>
  <si>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</si>
  <si>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</si>
  <si>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</si>
  <si>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</si>
  <si>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</si>
  <si>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</si>
  <si>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</si>
  <si>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</si>
  <si>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</si>
  <si>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</si>
  <si>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</si>
  <si>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</si>
  <si>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</si>
  <si>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</si>
  <si>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</si>
  <si>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</si>
  <si>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</si>
  <si>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</si>
  <si>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</si>
  <si>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</si>
  <si>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</si>
  <si>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</si>
  <si>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</si>
  <si>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</si>
  <si>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</si>
  <si>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</si>
  <si>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</si>
  <si>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</si>
  <si>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</si>
  <si>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</si>
  <si>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</si>
  <si>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</si>
  <si>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</si>
  <si>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</si>
  <si>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</si>
  <si>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</si>
  <si>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</si>
  <si>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</si>
  <si>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</si>
  <si>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</si>
  <si>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</si>
  <si>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</si>
  <si>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</si>
  <si>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</si>
  <si>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</si>
  <si>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</si>
  <si>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</si>
  <si>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</si>
  <si>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</si>
  <si>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</si>
  <si>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</si>
  <si>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</si>
  <si>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</si>
  <si>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</si>
  <si>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</si>
  <si>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</si>
  <si>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</si>
  <si>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</si>
  <si>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</si>
  <si>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</si>
  <si>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</si>
  <si>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</si>
  <si>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</si>
  <si>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</si>
  <si>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</si>
  <si>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</si>
  <si>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</si>
  <si>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</si>
  <si>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</si>
  <si>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</si>
  <si>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</si>
  <si>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</si>
  <si>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</si>
  <si>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</si>
  <si>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</si>
  <si>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</si>
  <si>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</si>
  <si>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</si>
  <si>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</si>
  <si>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</si>
  <si>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</si>
  <si>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</si>
  <si>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</si>
  <si>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</si>
  <si>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</si>
  <si>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</si>
  <si>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</si>
  <si>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</si>
  <si>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</si>
  <si>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</si>
  <si>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</si>
  <si>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</si>
  <si>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</si>
  <si>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</si>
  <si>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</si>
  <si>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</si>
  <si>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</si>
  <si>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</si>
  <si>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</si>
  <si>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</si>
  <si>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</si>
  <si>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</si>
  <si>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</si>
  <si>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</si>
  <si>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</si>
  <si>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</si>
  <si>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</si>
  <si>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</si>
  <si>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</si>
  <si>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</si>
  <si>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</si>
  <si>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</si>
  <si>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</si>
  <si>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</si>
  <si>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</si>
  <si>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</si>
  <si>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</si>
  <si>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</si>
  <si>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</si>
  <si>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</si>
  <si>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</si>
  <si>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</si>
  <si>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</si>
  <si>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</si>
  <si>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</si>
  <si>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</si>
  <si>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</si>
  <si>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</si>
  <si>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</si>
  <si>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</si>
  <si>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</si>
  <si>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</si>
  <si>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</si>
  <si>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</si>
  <si>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</si>
  <si>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</si>
  <si>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</si>
  <si>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</si>
  <si>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</si>
  <si>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</si>
  <si>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</si>
  <si>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</si>
  <si>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</si>
  <si>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</si>
  <si>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</si>
  <si>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</si>
  <si>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</si>
  <si>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</si>
  <si>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</si>
  <si>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</si>
  <si>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</si>
  <si>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</si>
  <si>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</si>
  <si>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</si>
  <si>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</si>
  <si>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</si>
  <si>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</si>
  <si>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</si>
  <si>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</si>
  <si>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</si>
  <si>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</si>
  <si>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</si>
  <si>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</si>
  <si>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</si>
  <si>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</si>
  <si>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</si>
  <si>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</si>
  <si>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</si>
  <si>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</si>
  <si>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</si>
  <si>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</si>
  <si>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</si>
  <si>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</si>
  <si>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</si>
  <si>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</si>
  <si>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</si>
  <si>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</si>
  <si>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</si>
  <si>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</si>
  <si>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</si>
  <si>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</si>
  <si>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</si>
  <si>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</si>
  <si>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</si>
  <si>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</si>
  <si>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</si>
  <si>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</si>
  <si>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</si>
  <si>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</si>
  <si>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</si>
  <si>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</si>
  <si>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</si>
  <si>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</si>
  <si>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</si>
  <si>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</si>
  <si>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</si>
  <si>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</si>
  <si>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</si>
  <si>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</si>
  <si>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</si>
  <si>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</si>
  <si>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</si>
  <si>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</si>
  <si>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</si>
  <si>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</si>
  <si>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</si>
  <si>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</si>
  <si>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</si>
  <si>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</si>
  <si>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</si>
  <si>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</si>
  <si>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</si>
  <si>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</si>
  <si>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</si>
  <si>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</si>
  <si>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</si>
  <si>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</si>
  <si>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</si>
  <si>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</si>
  <si>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</si>
  <si>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</si>
  <si>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</si>
  <si>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</si>
  <si>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</si>
  <si>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</si>
  <si>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</si>
  <si>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</si>
  <si>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</si>
  <si>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</si>
  <si>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</si>
  <si>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</si>
  <si>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</si>
  <si>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</si>
  <si>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</si>
  <si>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</si>
  <si>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</si>
  <si>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</si>
  <si>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</si>
  <si>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</si>
  <si>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</si>
  <si>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</si>
  <si>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</si>
  <si>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</si>
  <si>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</si>
  <si>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</si>
  <si>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</si>
  <si>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</si>
  <si>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</si>
  <si>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</si>
  <si>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</si>
  <si>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</si>
  <si>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</si>
  <si>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</si>
  <si>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</si>
  <si>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</si>
  <si>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</si>
  <si>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</si>
  <si>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</si>
  <si>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</si>
  <si>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</si>
  <si>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</si>
  <si>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</si>
  <si>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</si>
  <si>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</si>
  <si>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</si>
  <si>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</si>
  <si>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</si>
  <si>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</si>
  <si>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</si>
  <si>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</si>
  <si>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</si>
  <si>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</si>
  <si>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</si>
  <si>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</si>
  <si>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</si>
  <si>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</si>
  <si>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</si>
  <si>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</si>
  <si>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</si>
  <si>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</si>
  <si>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</si>
  <si>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</si>
  <si>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</si>
  <si>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</si>
  <si>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</si>
  <si>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</si>
  <si>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</si>
  <si>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</si>
  <si>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</si>
  <si>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</si>
  <si>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</si>
  <si>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</si>
  <si>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</si>
  <si>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</si>
  <si>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</si>
  <si>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</si>
  <si>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</si>
  <si>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</si>
  <si>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</si>
  <si>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</si>
  <si>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</si>
  <si>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</si>
  <si>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</si>
  <si>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</si>
  <si>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</si>
  <si>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</si>
  <si>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</si>
  <si>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</si>
  <si>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</si>
  <si>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</si>
  <si>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</si>
  <si>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</si>
  <si>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</si>
  <si>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</si>
  <si>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</si>
  <si>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</si>
  <si>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</si>
  <si>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</si>
  <si>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</si>
  <si>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</si>
  <si>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</si>
  <si>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</si>
  <si>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</si>
  <si>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</si>
  <si>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</si>
  <si>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</si>
  <si>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</si>
  <si>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</si>
  <si>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</si>
  <si>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</si>
  <si>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</si>
  <si>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</si>
  <si>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</si>
  <si>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</si>
  <si>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</si>
  <si>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</si>
  <si>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</si>
  <si>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</si>
  <si>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</si>
  <si>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</si>
  <si>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</si>
  <si>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</si>
  <si>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</si>
  <si>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</si>
  <si>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</si>
  <si>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</si>
  <si>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</si>
  <si>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</si>
  <si>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</si>
  <si>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</si>
  <si>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</si>
  <si>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</si>
  <si>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</si>
  <si>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</si>
  <si>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</si>
  <si>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</si>
  <si>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</si>
  <si>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</si>
  <si>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</si>
  <si>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</si>
  <si>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</si>
  <si>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</si>
  <si>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</si>
  <si>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</si>
  <si>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</si>
  <si>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</si>
  <si>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</si>
  <si>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</si>
  <si>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</si>
  <si>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</si>
  <si>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</si>
  <si>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</si>
  <si>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</si>
  <si>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</si>
  <si>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</si>
  <si>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</si>
  <si>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</si>
  <si>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</si>
  <si>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</si>
  <si>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</si>
  <si>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</si>
  <si>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</si>
  <si>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</si>
  <si>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</si>
  <si>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</si>
  <si>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</si>
  <si>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</si>
  <si>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</si>
  <si>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</si>
  <si>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</si>
  <si>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</si>
  <si>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</si>
  <si>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</si>
  <si>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</si>
  <si>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</si>
  <si>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</si>
  <si>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</si>
  <si>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</si>
  <si>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</si>
  <si>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</si>
  <si>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</si>
  <si>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</si>
  <si>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</si>
  <si>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</si>
  <si>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</si>
  <si>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</si>
  <si>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</si>
  <si>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</si>
  <si>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</si>
  <si>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</si>
  <si>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</si>
  <si>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</si>
  <si>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</si>
  <si>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</si>
  <si>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</si>
  <si>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</si>
  <si>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</si>
  <si>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</si>
  <si>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</si>
  <si>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</si>
  <si>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</si>
  <si>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</si>
  <si>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</si>
  <si>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</si>
  <si>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</si>
  <si>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</si>
  <si>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</si>
  <si>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</si>
  <si>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</si>
  <si>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</si>
  <si>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</si>
  <si>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</si>
  <si>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</si>
  <si>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</si>
  <si>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</si>
  <si>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</si>
  <si>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</si>
  <si>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</si>
  <si>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</si>
  <si>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</si>
  <si>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</si>
  <si>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</si>
  <si>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</si>
  <si>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</si>
  <si>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</si>
  <si>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</si>
  <si>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</si>
  <si>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</si>
  <si>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</si>
  <si>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</si>
  <si>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</si>
  <si>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</si>
  <si>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</si>
  <si>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</si>
  <si>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</si>
  <si>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</si>
  <si>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</si>
  <si>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</si>
  <si>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</si>
  <si>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</si>
  <si>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</si>
  <si>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</si>
  <si>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</si>
  <si>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</si>
  <si>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</si>
  <si>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</si>
  <si>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</si>
  <si>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</si>
  <si>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</si>
  <si>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</si>
  <si>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</si>
  <si>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</si>
  <si>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</si>
  <si>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</si>
  <si>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</si>
  <si>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</si>
  <si>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</si>
  <si>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</si>
  <si>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</si>
  <si>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</si>
  <si>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</si>
  <si>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</si>
  <si>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</si>
  <si>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</si>
  <si>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</si>
  <si>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</si>
  <si>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</si>
  <si>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</si>
  <si>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</si>
  <si>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</si>
  <si>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</si>
  <si>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</si>
  <si>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</si>
  <si>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</si>
  <si>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</si>
  <si>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</si>
  <si>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</si>
  <si>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</si>
  <si>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</si>
  <si>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</si>
  <si>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</si>
  <si>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</si>
  <si>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</si>
  <si>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</si>
  <si>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</si>
  <si>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</si>
  <si>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</si>
  <si>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</si>
  <si>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</si>
  <si>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</si>
  <si>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</si>
  <si>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</si>
  <si>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</si>
  <si>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</si>
  <si>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</si>
  <si>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</si>
  <si>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</si>
  <si>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</si>
  <si>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</si>
  <si>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</si>
  <si>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</si>
  <si>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</si>
  <si>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</si>
  <si>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</si>
  <si>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</si>
  <si>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</si>
  <si>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</si>
  <si>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</si>
  <si>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</si>
  <si>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</si>
  <si>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</si>
  <si>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</si>
  <si>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</si>
  <si>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</si>
  <si>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</si>
  <si>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</si>
  <si>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</si>
  <si>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</si>
  <si>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</si>
  <si>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</si>
  <si>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</si>
  <si>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</si>
  <si>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</si>
  <si>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</si>
  <si>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</si>
  <si>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</si>
  <si>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</si>
  <si>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</si>
  <si>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</si>
  <si>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</si>
  <si>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</si>
  <si>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</si>
  <si>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</si>
  <si>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</si>
  <si>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</si>
  <si>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</si>
  <si>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</si>
  <si>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</si>
  <si>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</si>
  <si>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</si>
  <si>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</si>
  <si>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</si>
  <si>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</si>
  <si>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</si>
  <si>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</si>
  <si>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</si>
  <si>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</si>
  <si>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</si>
  <si>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</si>
  <si>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</si>
  <si>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</si>
  <si>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</si>
  <si>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</si>
  <si>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</si>
  <si>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</si>
  <si>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</si>
  <si>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</si>
  <si>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</si>
  <si>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</si>
  <si>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</si>
  <si>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</si>
  <si>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</si>
  <si>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</si>
  <si>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</si>
  <si>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</si>
  <si>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</si>
  <si>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</si>
  <si>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</si>
  <si>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</si>
  <si>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</si>
  <si>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</si>
  <si>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</si>
  <si>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</si>
  <si>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</si>
  <si>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</si>
  <si>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</si>
  <si>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</si>
  <si>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</si>
  <si>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</si>
  <si>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</si>
  <si>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</si>
  <si>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</si>
  <si>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</si>
  <si>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</si>
  <si>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</si>
  <si>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</si>
  <si>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</si>
  <si>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</si>
  <si>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</si>
  <si>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</si>
  <si>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</si>
  <si>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</si>
  <si>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</si>
  <si>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</si>
  <si>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</si>
  <si>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</si>
  <si>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</si>
  <si>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</si>
  <si>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</si>
  <si>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</si>
  <si>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</si>
  <si>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</si>
  <si>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</si>
  <si>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</si>
  <si>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</si>
  <si>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</si>
  <si>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</si>
  <si>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</si>
  <si>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</si>
  <si>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</si>
  <si>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</si>
  <si>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</si>
  <si>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</si>
  <si>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</si>
  <si>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</si>
  <si>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</si>
  <si>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</si>
  <si>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</si>
  <si>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</si>
  <si>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</si>
  <si>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</si>
  <si>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</si>
  <si>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</si>
  <si>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</si>
  <si>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</si>
  <si>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</si>
  <si>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</si>
  <si>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</si>
  <si>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</si>
  <si>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</si>
  <si>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</si>
  <si>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</si>
  <si>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</si>
  <si>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</si>
  <si>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</si>
  <si>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</si>
  <si>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</si>
  <si>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</si>
  <si>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</si>
  <si>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</si>
  <si>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</si>
  <si>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</si>
  <si>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</si>
  <si>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</si>
  <si>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</si>
  <si>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</si>
  <si>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</si>
  <si>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</si>
  <si>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</si>
  <si>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</si>
  <si>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</si>
  <si>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</si>
  <si>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</si>
  <si>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</si>
  <si>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</si>
  <si>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</si>
  <si>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</si>
  <si>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</si>
  <si>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</si>
  <si>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</si>
  <si>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</si>
  <si>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</si>
  <si>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</si>
  <si>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</si>
  <si>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</si>
  <si>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</si>
  <si>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</si>
  <si>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</si>
  <si>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</si>
  <si>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</si>
  <si>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</si>
  <si>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</si>
  <si>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</si>
  <si>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</si>
  <si>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</si>
  <si>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</si>
  <si>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</si>
  <si>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</si>
  <si>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</si>
  <si>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</si>
  <si>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</si>
  <si>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</si>
  <si>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</si>
  <si>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</si>
  <si>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</si>
  <si>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</si>
  <si>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</si>
  <si>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</si>
  <si>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</si>
  <si>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</si>
  <si>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</si>
  <si>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</si>
  <si>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</si>
  <si>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</si>
  <si>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</si>
  <si>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</si>
  <si>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</si>
  <si>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</si>
  <si>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</si>
  <si>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</si>
  <si>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</si>
  <si>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</si>
  <si>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</si>
  <si>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</si>
  <si>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</si>
  <si>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</si>
  <si>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</si>
  <si>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</si>
  <si>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</si>
  <si>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</si>
  <si>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</si>
  <si>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</si>
  <si>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</si>
  <si>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</si>
  <si>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</si>
  <si>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</si>
  <si>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</si>
  <si>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</si>
  <si>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</si>
  <si>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</si>
  <si>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</si>
  <si>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</si>
  <si>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</si>
  <si>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</si>
  <si>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</si>
  <si>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</si>
  <si>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</si>
  <si>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</si>
  <si>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</si>
  <si>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</si>
  <si>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</si>
  <si>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</si>
  <si>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</si>
  <si>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</si>
  <si>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</si>
  <si>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</si>
  <si>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</si>
  <si>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</si>
  <si>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</si>
  <si>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</si>
  <si>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</si>
  <si>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</si>
  <si>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</si>
  <si>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</si>
  <si>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</si>
  <si>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</si>
  <si>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</si>
  <si>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</si>
  <si>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</si>
  <si>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</si>
  <si>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</si>
  <si>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</si>
  <si>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</si>
  <si>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</si>
  <si>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</si>
  <si>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</si>
  <si>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</si>
  <si>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</si>
  <si>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</si>
  <si>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</si>
  <si>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</si>
  <si>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</si>
  <si>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</si>
  <si>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</si>
  <si>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</si>
  <si>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</si>
  <si>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</si>
  <si>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</si>
  <si>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</si>
  <si>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</si>
  <si>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</si>
  <si>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</si>
  <si>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</si>
  <si>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</si>
  <si>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</si>
  <si>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</si>
  <si>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</si>
  <si>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</si>
  <si>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</si>
  <si>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</si>
  <si>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</si>
  <si>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</si>
  <si>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</si>
  <si>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</si>
  <si>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</si>
  <si>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</si>
  <si>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</si>
  <si>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</si>
  <si>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</si>
  <si>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</si>
  <si>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</si>
  <si>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</si>
  <si>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</si>
  <si>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</si>
  <si>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</si>
  <si>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</si>
  <si>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</si>
  <si>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</si>
  <si>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</si>
  <si>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</si>
  <si>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</si>
  <si>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</si>
  <si>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</si>
  <si>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</si>
  <si>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</si>
  <si>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</si>
  <si>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</si>
  <si>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</si>
  <si>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</si>
  <si>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</si>
  <si>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</si>
  <si>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</si>
  <si>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</si>
  <si>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</si>
  <si>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</si>
  <si>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</si>
  <si>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</si>
  <si>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</si>
  <si>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</si>
  <si>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</si>
  <si>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</si>
  <si>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</si>
  <si>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</si>
  <si>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</si>
  <si>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</si>
  <si>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</si>
  <si>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</si>
  <si>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</si>
  <si>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</si>
  <si>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</si>
  <si>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</si>
  <si>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</si>
  <si>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</si>
  <si>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</si>
  <si>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</si>
  <si>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</si>
  <si>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</si>
  <si>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</si>
  <si>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</si>
  <si>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</si>
  <si>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</si>
  <si>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</si>
  <si>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</si>
  <si>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</si>
  <si>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</si>
  <si>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</si>
  <si>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</si>
  <si>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</si>
  <si>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</si>
  <si>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</si>
  <si>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</si>
  <si>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</si>
  <si>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</si>
  <si>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</si>
  <si>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</si>
  <si>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</si>
  <si>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</si>
  <si>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</si>
  <si>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</si>
  <si>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</si>
  <si>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</si>
  <si>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</si>
  <si>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</si>
  <si>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</si>
  <si>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</si>
  <si>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</si>
  <si>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</si>
  <si>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</si>
  <si>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</si>
  <si>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</si>
  <si>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</si>
  <si>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</si>
  <si>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</si>
  <si>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</si>
  <si>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</si>
  <si>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</si>
  <si>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</si>
  <si>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</si>
  <si>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</si>
  <si>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</si>
  <si>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</si>
  <si>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</si>
  <si>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</si>
  <si>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</si>
  <si>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</si>
  <si>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</si>
  <si>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</si>
  <si>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</si>
  <si>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</si>
  <si>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</si>
  <si>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</si>
  <si>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</si>
  <si>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</si>
  <si>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</si>
  <si>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</si>
  <si>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</si>
  <si>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</si>
  <si>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</si>
  <si>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</si>
  <si>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</si>
  <si>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</si>
  <si>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</si>
  <si>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</si>
  <si>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</si>
  <si>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</si>
  <si>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</si>
  <si>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</si>
  <si>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</si>
  <si>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</si>
  <si>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</si>
  <si>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</si>
  <si>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</si>
  <si>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</si>
  <si>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</si>
  <si>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</si>
  <si>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</si>
  <si>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</si>
  <si>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</si>
  <si>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</si>
  <si>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</si>
  <si>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</si>
  <si>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</si>
  <si>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</si>
  <si>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</si>
  <si>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</si>
  <si>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</si>
  <si>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</si>
  <si>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</si>
  <si>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</si>
  <si>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</si>
  <si>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</si>
  <si>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</si>
  <si>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</si>
  <si>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</si>
  <si>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</si>
  <si>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</si>
  <si>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</si>
  <si>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</si>
  <si>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</si>
  <si>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</si>
  <si>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</si>
  <si>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</si>
  <si>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</si>
  <si>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</si>
  <si>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</si>
  <si>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</si>
  <si>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</si>
  <si>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</si>
  <si>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</si>
  <si>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</si>
  <si>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</si>
  <si>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</si>
  <si>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</si>
  <si>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</si>
  <si>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</si>
  <si>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</si>
  <si>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</si>
  <si>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</si>
  <si>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</si>
  <si>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</si>
  <si>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</si>
  <si>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</si>
  <si>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</si>
  <si>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</si>
  <si>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</si>
  <si>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</si>
  <si>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</si>
  <si>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</si>
  <si>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</si>
  <si>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</si>
  <si>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</si>
  <si>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</si>
  <si>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</si>
  <si>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</si>
  <si>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</si>
  <si>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</si>
  <si>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</si>
  <si>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</si>
  <si>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</si>
  <si>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</si>
  <si>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</si>
  <si>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</si>
  <si>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</si>
  <si>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</si>
  <si>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</si>
  <si>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</si>
  <si>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</si>
  <si>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</si>
  <si>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</si>
  <si>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</si>
  <si>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</si>
  <si>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</si>
  <si>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</si>
  <si>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</si>
  <si>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</si>
  <si>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</si>
  <si>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</si>
  <si>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</si>
  <si>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</si>
  <si>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</si>
  <si>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</si>
  <si>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</si>
  <si>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</si>
  <si>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</si>
  <si>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</si>
  <si>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</si>
  <si>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</si>
  <si>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</si>
  <si>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</si>
  <si>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</si>
  <si>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</si>
  <si>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</si>
  <si>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</si>
  <si>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</si>
  <si>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</si>
  <si>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</si>
  <si>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</si>
  <si>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</si>
  <si>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</si>
  <si>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</si>
  <si>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</si>
  <si>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</si>
  <si>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</si>
  <si>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</si>
  <si>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</si>
  <si>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</si>
  <si>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</si>
  <si>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</si>
  <si>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</si>
  <si>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</si>
  <si>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</si>
  <si>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</si>
  <si>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</si>
  <si>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</si>
  <si>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</si>
  <si>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</si>
  <si>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</si>
  <si>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</si>
  <si>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</si>
  <si>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</si>
  <si>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</si>
  <si>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</si>
  <si>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</si>
  <si>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</si>
  <si>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</si>
  <si>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</si>
  <si>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</si>
  <si>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</si>
  <si>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</si>
  <si>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</si>
  <si>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</si>
  <si>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</si>
  <si>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</si>
  <si>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</si>
  <si>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</si>
  <si>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</si>
  <si>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</si>
  <si>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</si>
  <si>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</si>
  <si>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</si>
  <si>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</si>
  <si>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</si>
  <si>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</si>
  <si>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</si>
  <si>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</si>
  <si>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</si>
  <si>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</si>
  <si>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</si>
  <si>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</si>
  <si>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</si>
  <si>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</si>
  <si>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</si>
  <si>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</si>
  <si>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</si>
  <si>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</si>
  <si>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</si>
  <si>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</si>
  <si>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</si>
  <si>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</si>
  <si>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</si>
  <si>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</si>
  <si>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</si>
  <si>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</si>
  <si>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</si>
  <si>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</si>
  <si>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</si>
  <si>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</si>
  <si>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</si>
  <si>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</si>
  <si>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</si>
  <si>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</si>
  <si>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</si>
  <si>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</si>
  <si>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</si>
  <si>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</si>
  <si>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</si>
  <si>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</si>
  <si>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</si>
  <si>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</si>
  <si>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</si>
  <si>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</si>
  <si>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</si>
  <si>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</si>
  <si>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</si>
  <si>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</si>
  <si>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</si>
  <si>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</si>
  <si>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</si>
  <si>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</si>
  <si>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</si>
  <si>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</si>
  <si>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</si>
  <si>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</si>
  <si>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</si>
  <si>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</si>
  <si>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</si>
  <si>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</si>
  <si>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</si>
  <si>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</si>
  <si>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</si>
  <si>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</si>
  <si>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</si>
  <si>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</si>
  <si>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</si>
  <si>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</si>
  <si>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</si>
  <si>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</si>
  <si>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</si>
  <si>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</si>
  <si>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</si>
  <si>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</si>
  <si>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</si>
  <si>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</si>
  <si>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</si>
  <si>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</si>
  <si>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</si>
  <si>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</si>
  <si>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</si>
  <si>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</si>
  <si>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</si>
  <si>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</si>
  <si>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</si>
  <si>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</si>
  <si>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</si>
  <si>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</si>
  <si>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</si>
  <si>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</si>
  <si>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</si>
  <si>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</si>
  <si>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</si>
  <si>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</si>
  <si>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</si>
  <si>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</si>
  <si>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</si>
  <si>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</si>
  <si>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</si>
  <si>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</si>
  <si>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</si>
  <si>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</si>
  <si>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</si>
  <si>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</si>
  <si>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</si>
  <si>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</si>
  <si>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</si>
  <si>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</si>
  <si>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</si>
  <si>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</si>
  <si>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</si>
  <si>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</si>
  <si>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</si>
  <si>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</si>
  <si>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</si>
  <si>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</si>
  <si>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</si>
  <si>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</si>
  <si>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</si>
  <si>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</si>
  <si>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</si>
  <si>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</si>
  <si>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</si>
  <si>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</si>
  <si>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</si>
  <si>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</si>
  <si>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</si>
  <si>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</si>
  <si>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</si>
  <si>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</si>
  <si>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</si>
  <si>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</si>
  <si>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</si>
  <si>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</si>
  <si>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</si>
  <si>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</si>
  <si>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</si>
  <si>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</si>
  <si>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</si>
  <si>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</si>
  <si>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</si>
  <si>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</si>
  <si>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</si>
  <si>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</si>
  <si>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</si>
  <si>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</si>
  <si>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</si>
  <si>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</si>
  <si>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</si>
  <si>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</si>
  <si>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</si>
  <si>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</si>
  <si>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</si>
  <si>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</si>
  <si>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</si>
  <si>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</si>
  <si>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</si>
  <si>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</si>
  <si>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</si>
  <si>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</si>
  <si>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</si>
  <si>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</si>
  <si>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</si>
  <si>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</si>
  <si>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</si>
  <si>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</si>
  <si>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</si>
  <si>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</si>
  <si>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</si>
  <si>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</si>
  <si>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</si>
  <si>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</si>
  <si>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</si>
  <si>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</si>
  <si>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</si>
  <si>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</si>
  <si>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</si>
  <si>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</si>
  <si>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</si>
  <si>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</si>
  <si>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</si>
  <si>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</si>
  <si>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</si>
  <si>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</si>
  <si>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</si>
  <si>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</si>
  <si>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</si>
  <si>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</si>
  <si>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</si>
  <si>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</si>
  <si>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</si>
  <si>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</si>
  <si>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</si>
  <si>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</si>
  <si>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</si>
  <si>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</si>
  <si>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</si>
  <si>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</si>
  <si>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</si>
  <si>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</si>
  <si>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</si>
  <si>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</si>
  <si>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</si>
  <si>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</si>
  <si>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</si>
  <si>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</si>
  <si>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</si>
  <si>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</si>
  <si>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</si>
  <si>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</si>
  <si>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</si>
  <si>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</si>
  <si>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</si>
  <si>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</si>
  <si>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</si>
  <si>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</si>
  <si>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</si>
  <si>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</si>
  <si>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</si>
  <si>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</si>
  <si>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</si>
  <si>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</si>
  <si>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</si>
  <si>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</si>
  <si>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</si>
  <si>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</si>
  <si>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</si>
  <si>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</si>
  <si>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</si>
  <si>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</si>
  <si>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</si>
  <si>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</si>
  <si>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</si>
  <si>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</si>
  <si>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</si>
  <si>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</si>
  <si>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</si>
  <si>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</si>
  <si>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</si>
  <si>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</si>
  <si>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</si>
  <si>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</si>
  <si>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</si>
  <si>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</si>
  <si>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</si>
  <si>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</si>
  <si>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</si>
  <si>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</si>
  <si>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</si>
  <si>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</si>
  <si>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</si>
  <si>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</si>
  <si>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</si>
  <si>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</si>
  <si>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</si>
  <si>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</si>
  <si>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</si>
  <si>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</si>
  <si>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</si>
  <si>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</si>
  <si>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</si>
  <si>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</si>
  <si>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</si>
  <si>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</si>
  <si>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</si>
  <si>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</si>
  <si>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</si>
  <si>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</si>
  <si>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</si>
  <si>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</si>
  <si>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</si>
  <si>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</si>
  <si>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</si>
  <si>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</si>
  <si>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</si>
  <si>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</si>
  <si>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</si>
  <si>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</si>
  <si>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</si>
  <si>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</si>
  <si>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</si>
  <si>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</si>
  <si>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</si>
  <si>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</si>
  <si>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</si>
  <si>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</si>
  <si>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</si>
  <si>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</si>
  <si>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</si>
  <si>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</si>
  <si>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</si>
  <si>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</si>
  <si>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</si>
  <si>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</si>
  <si>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</si>
  <si>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</si>
  <si>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</si>
  <si>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</si>
  <si>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</si>
  <si>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</si>
  <si>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</si>
  <si>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</si>
  <si>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</si>
  <si>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</si>
  <si>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</si>
  <si>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</si>
  <si>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</si>
  <si>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</si>
  <si>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</si>
  <si>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</si>
  <si>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</si>
  <si>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</si>
  <si>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</si>
  <si>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</si>
  <si>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</si>
  <si>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</si>
  <si>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</si>
  <si>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</si>
  <si>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</si>
  <si>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</si>
  <si>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</si>
  <si>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</si>
  <si>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</si>
  <si>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</si>
  <si>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</si>
  <si>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</si>
  <si>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</si>
  <si>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</si>
  <si>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</si>
  <si>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</si>
  <si>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</si>
  <si>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</si>
  <si>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</si>
  <si>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</si>
  <si>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</si>
  <si>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</si>
  <si>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</si>
  <si>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</si>
  <si>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</si>
  <si>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</si>
  <si>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</si>
  <si>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</si>
  <si>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</si>
  <si>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</si>
  <si>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</si>
  <si>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</si>
  <si>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</si>
  <si>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</si>
  <si>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</si>
  <si>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</si>
  <si>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</si>
  <si>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</si>
  <si>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</si>
  <si>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</si>
  <si>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</si>
  <si>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</si>
  <si>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</si>
  <si>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</si>
  <si>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</si>
  <si>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</si>
  <si>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</si>
  <si>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</si>
  <si>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</si>
  <si>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</si>
  <si>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</si>
  <si>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</si>
  <si>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</si>
  <si>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</si>
  <si>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</si>
  <si>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</si>
  <si>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</si>
  <si>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</si>
  <si>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</si>
  <si>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</si>
  <si>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</si>
  <si>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</si>
  <si>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</si>
  <si>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</si>
  <si>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</si>
  <si>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</si>
  <si>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</si>
  <si>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</si>
  <si>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</si>
  <si>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</si>
  <si>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</si>
  <si>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</si>
  <si>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</si>
  <si>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</si>
  <si>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</si>
  <si>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</si>
  <si>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</si>
  <si>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</si>
  <si>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</si>
  <si>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</si>
  <si>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</si>
  <si>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</si>
  <si>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</si>
  <si>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</si>
  <si>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</si>
  <si>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</si>
  <si>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</si>
  <si>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</si>
  <si>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</si>
  <si>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</si>
  <si>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</si>
  <si>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</si>
  <si>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</si>
  <si>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</si>
  <si>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</si>
  <si>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</si>
  <si>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</si>
  <si>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</si>
  <si>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</si>
  <si>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</si>
  <si>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</si>
  <si>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</si>
  <si>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</si>
  <si>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</si>
  <si>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</si>
  <si>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</si>
  <si>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</si>
  <si>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</si>
  <si>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</si>
  <si>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</si>
  <si>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</si>
  <si>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</si>
  <si>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</si>
  <si>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</si>
  <si>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</si>
  <si>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</si>
  <si>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</si>
  <si>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</si>
  <si>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</si>
  <si>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</si>
  <si>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</si>
  <si>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</si>
  <si>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</si>
  <si>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</si>
  <si>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</si>
  <si>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</si>
  <si>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</si>
  <si>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</si>
  <si>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</si>
  <si>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</si>
  <si>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</si>
  <si>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</si>
  <si>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</si>
  <si>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</si>
  <si>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</si>
  <si>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</si>
  <si>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</si>
  <si>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</si>
  <si>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</si>
  <si>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</si>
  <si>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</si>
  <si>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</si>
  <si>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</si>
  <si>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</si>
  <si>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</si>
  <si>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</si>
  <si>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</si>
  <si>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</si>
  <si>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</si>
  <si>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</si>
  <si>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</si>
  <si>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</si>
  <si>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</si>
  <si>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</si>
  <si>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</si>
  <si>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</si>
  <si>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</si>
  <si>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</si>
  <si>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</si>
  <si>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</si>
  <si>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</si>
  <si>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</si>
  <si>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</si>
  <si>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</si>
  <si>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</si>
  <si>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</si>
  <si>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</si>
  <si>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</si>
  <si>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</si>
  <si>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</si>
  <si>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</si>
  <si>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</si>
  <si>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</si>
  <si>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</si>
  <si>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</si>
  <si>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</si>
  <si>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</si>
  <si>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</si>
  <si>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</si>
  <si>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</si>
  <si>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</si>
  <si>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</si>
  <si>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</si>
  <si>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</si>
  <si>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</si>
  <si>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</si>
  <si>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</si>
  <si>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</si>
  <si>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</si>
  <si>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</si>
  <si>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</si>
  <si>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</si>
  <si>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</si>
  <si>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</si>
  <si>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</si>
  <si>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</si>
  <si>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</si>
  <si>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</si>
  <si>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</si>
  <si>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</si>
  <si>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</si>
  <si>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</si>
  <si>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</si>
  <si>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</si>
  <si>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</si>
  <si>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</si>
  <si>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</si>
  <si>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</si>
  <si>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</si>
  <si>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</si>
  <si>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</si>
  <si>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</si>
  <si>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</si>
  <si>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</si>
  <si>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</si>
  <si>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</si>
  <si>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</si>
  <si>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</si>
  <si>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</si>
  <si>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</si>
  <si>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</si>
  <si>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</si>
  <si>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</si>
  <si>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</si>
  <si>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</si>
  <si>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</si>
  <si>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</si>
  <si>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</si>
  <si>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</si>
  <si>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</si>
  <si>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</si>
  <si>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</si>
  <si>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</si>
  <si>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</si>
  <si>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</si>
  <si>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</si>
  <si>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</si>
  <si>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</si>
  <si>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</si>
  <si>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</si>
  <si>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</si>
  <si>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</si>
  <si>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</si>
  <si>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</si>
  <si>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</si>
  <si>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</si>
  <si>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</si>
  <si>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</si>
  <si>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</si>
  <si>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</si>
  <si>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</si>
  <si>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</si>
  <si>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</si>
  <si>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</si>
  <si>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</si>
  <si>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</si>
  <si>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</si>
  <si>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</si>
  <si>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</si>
  <si>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</si>
  <si>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</si>
  <si>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</si>
  <si>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</si>
  <si>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</si>
  <si>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</si>
  <si>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</si>
  <si>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</si>
  <si>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</si>
  <si>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</si>
  <si>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</si>
  <si>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</si>
  <si>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</si>
  <si>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</si>
  <si>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</si>
  <si>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</si>
  <si>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</si>
  <si>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</si>
  <si>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</si>
  <si>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</si>
  <si>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</si>
  <si>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</si>
  <si>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</si>
  <si>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</si>
  <si>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</si>
  <si>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</si>
  <si>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</si>
  <si>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</si>
  <si>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</si>
  <si>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</si>
  <si>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</si>
  <si>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</si>
  <si>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</si>
  <si>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</si>
  <si>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</si>
  <si>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</si>
  <si>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</si>
  <si>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</si>
  <si>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</si>
  <si>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</si>
  <si>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</si>
  <si>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</si>
  <si>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</si>
  <si>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</si>
  <si>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</si>
  <si>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</si>
  <si>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</si>
  <si>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</si>
  <si>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</si>
  <si>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</si>
  <si>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</si>
  <si>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</si>
  <si>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</si>
  <si>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</si>
  <si>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</si>
  <si>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</si>
  <si>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</si>
  <si>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</si>
  <si>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</si>
  <si>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</si>
  <si>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</si>
  <si>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</si>
  <si>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</si>
  <si>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</si>
  <si>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</si>
  <si>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</si>
  <si>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</si>
  <si>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</si>
  <si>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</si>
  <si>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</si>
  <si>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</si>
  <si>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</si>
  <si>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</si>
  <si>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</si>
  <si>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</si>
  <si>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</si>
  <si>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</si>
  <si>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</si>
  <si>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</si>
  <si>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</si>
  <si>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</si>
  <si>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</si>
  <si>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</si>
  <si>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</si>
  <si>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</si>
  <si>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</si>
  <si>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</si>
  <si>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</si>
  <si>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</si>
  <si>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</si>
  <si>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</si>
  <si>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</si>
  <si>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</si>
  <si>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</si>
  <si>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</si>
  <si>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</si>
  <si>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</si>
  <si>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</si>
  <si>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</si>
  <si>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</si>
  <si>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</si>
  <si>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</si>
  <si>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</si>
  <si>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</si>
  <si>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</si>
  <si>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</si>
  <si>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</si>
  <si>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</si>
  <si>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</si>
  <si>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</si>
  <si>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</si>
  <si>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</si>
  <si>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</si>
  <si>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</si>
  <si>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</si>
  <si>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</si>
  <si>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</si>
  <si>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</si>
  <si>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</si>
  <si>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</si>
  <si>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</si>
  <si>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</si>
  <si>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</si>
  <si>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</si>
  <si>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</si>
  <si>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</si>
  <si>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</si>
  <si>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</si>
  <si>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</si>
  <si>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</si>
  <si>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</si>
  <si>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</si>
  <si>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</si>
  <si>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</si>
  <si>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</si>
  <si>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</si>
  <si>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</si>
  <si>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</si>
  <si>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</si>
  <si>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</si>
  <si>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</si>
  <si>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</si>
  <si>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</si>
  <si>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</si>
  <si>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</si>
  <si>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</si>
  <si>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</si>
  <si>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</si>
  <si>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</si>
  <si>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</si>
  <si>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</si>
  <si>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</si>
  <si>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</si>
  <si>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</si>
  <si>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</si>
  <si>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</si>
  <si>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</si>
  <si>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</si>
  <si>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</si>
  <si>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</si>
  <si>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</si>
  <si>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</si>
  <si>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</si>
  <si>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</si>
  <si>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</si>
  <si>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</si>
  <si>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</si>
  <si>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</si>
  <si>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</si>
  <si>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</si>
  <si>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</si>
  <si>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</si>
  <si>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</si>
  <si>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</si>
  <si>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</si>
  <si>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</si>
  <si>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</si>
  <si>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</si>
  <si>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</si>
  <si>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</si>
  <si>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</si>
  <si>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</si>
  <si>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</si>
  <si>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</si>
  <si>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</si>
  <si>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</si>
  <si>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</si>
  <si>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</si>
  <si>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</si>
  <si>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</si>
  <si>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</si>
  <si>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</si>
  <si>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</si>
  <si>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</si>
  <si>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</si>
  <si>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</si>
  <si>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</si>
  <si>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</si>
  <si>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</si>
  <si>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</si>
  <si>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</si>
  <si>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</si>
  <si>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</si>
  <si>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</si>
  <si>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</si>
  <si>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</si>
  <si>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</si>
  <si>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</si>
  <si>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</si>
  <si>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</si>
  <si>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</si>
  <si>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</si>
  <si>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</si>
  <si>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</si>
  <si>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</si>
  <si>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</si>
  <si>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</si>
  <si>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</si>
  <si>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</si>
  <si>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</si>
  <si>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</si>
  <si>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</si>
  <si>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</si>
  <si>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</si>
  <si>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</si>
  <si>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</si>
  <si>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</si>
  <si>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</si>
  <si>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</si>
  <si>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</si>
  <si>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</si>
  <si>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</si>
  <si>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</si>
  <si>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</si>
  <si>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</si>
  <si>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</si>
  <si>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</si>
  <si>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</si>
  <si>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</si>
  <si>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</si>
  <si>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</si>
  <si>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</si>
  <si>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</si>
  <si>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</si>
  <si>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</si>
  <si>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</si>
  <si>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</si>
  <si>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</si>
  <si>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</si>
  <si>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</si>
  <si>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</si>
  <si>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</si>
  <si>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</si>
  <si>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</si>
  <si>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</si>
  <si>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</si>
  <si>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</si>
  <si>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</si>
  <si>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</si>
  <si>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</si>
  <si>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</si>
  <si>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</si>
  <si>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</si>
  <si>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</si>
  <si>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</si>
  <si>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</si>
  <si>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</si>
  <si>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</si>
  <si>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</si>
  <si>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</si>
  <si>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</si>
  <si>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</si>
  <si>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</si>
  <si>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</si>
  <si>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</si>
  <si>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</si>
  <si>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</si>
  <si>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</si>
  <si>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</si>
  <si>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</si>
  <si>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</si>
  <si>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</si>
  <si>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</si>
  <si>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</si>
  <si>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</si>
  <si>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</si>
  <si>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</si>
  <si>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</si>
  <si>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</si>
  <si>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</si>
  <si>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</si>
  <si>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</si>
  <si>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</si>
  <si>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</si>
  <si>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</si>
  <si>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</si>
  <si>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</si>
  <si>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</si>
  <si>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</si>
  <si>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</si>
  <si>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</si>
  <si>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</si>
  <si>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</si>
  <si>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</si>
  <si>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</si>
  <si>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</si>
  <si>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</si>
  <si>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</si>
  <si>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</si>
  <si>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</si>
  <si>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</si>
  <si>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</si>
  <si>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</si>
  <si>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</si>
  <si>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</si>
  <si>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</si>
  <si>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</si>
  <si>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</si>
  <si>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</si>
  <si>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</si>
  <si>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</si>
  <si>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</si>
  <si>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</si>
  <si>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</si>
  <si>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</si>
  <si>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</si>
  <si>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</si>
  <si>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</si>
  <si>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</si>
  <si>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</si>
  <si>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</si>
  <si>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</si>
  <si>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</si>
  <si>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</si>
  <si>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</si>
  <si>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</si>
  <si>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</si>
  <si>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</si>
  <si>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</si>
  <si>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</si>
  <si>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</si>
  <si>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</si>
  <si>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</si>
  <si>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</si>
  <si>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</si>
  <si>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</si>
  <si>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</si>
  <si>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</si>
  <si>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</si>
  <si>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</si>
  <si>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</si>
  <si>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</si>
  <si>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</si>
  <si>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</si>
  <si>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</si>
  <si>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</si>
  <si>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</si>
  <si>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</si>
  <si>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</si>
  <si>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</si>
  <si>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</si>
  <si>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</si>
  <si>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</si>
  <si>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</si>
  <si>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</si>
  <si>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</si>
  <si>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</si>
  <si>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</si>
  <si>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</si>
  <si>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</si>
  <si>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</si>
  <si>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</si>
  <si>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</si>
  <si>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</si>
  <si>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</si>
  <si>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</si>
  <si>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</si>
  <si>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</si>
  <si>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</si>
  <si>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</si>
  <si>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</si>
  <si>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</si>
  <si>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</si>
  <si>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</si>
  <si>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</si>
  <si>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</si>
  <si>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</si>
  <si>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</si>
  <si>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</si>
  <si>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</si>
  <si>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</si>
  <si>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</si>
  <si>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</si>
  <si>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</si>
  <si>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</si>
  <si>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</si>
  <si>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</si>
  <si>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</si>
  <si>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</si>
  <si>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</si>
  <si>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</si>
  <si>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</si>
  <si>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</si>
  <si>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</si>
  <si>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</si>
  <si>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</si>
  <si>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</si>
  <si>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</si>
  <si>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</si>
  <si>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</si>
  <si>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</si>
  <si>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</si>
  <si>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</si>
  <si>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</si>
  <si>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</si>
  <si>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</si>
  <si>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</si>
  <si>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</si>
  <si>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</si>
  <si>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</si>
  <si>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</si>
  <si>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</si>
  <si>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</si>
  <si>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</si>
  <si>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</si>
  <si>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</si>
  <si>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</si>
  <si>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</si>
  <si>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</si>
  <si>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</si>
  <si>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</si>
  <si>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</si>
  <si>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</si>
  <si>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</si>
  <si>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</si>
  <si>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</si>
  <si>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</si>
  <si>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</si>
  <si>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</si>
  <si>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</si>
  <si>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</si>
  <si>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</si>
  <si>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</si>
  <si>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</si>
  <si>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</si>
  <si>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</si>
  <si>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</si>
  <si>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</si>
  <si>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</si>
  <si>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</si>
  <si>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</si>
  <si>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</si>
  <si>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</si>
  <si>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</si>
  <si>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</si>
  <si>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</si>
  <si>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</si>
  <si>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</si>
  <si>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</si>
  <si>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</si>
  <si>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</si>
  <si>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</si>
  <si>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</si>
  <si>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</si>
  <si>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</si>
  <si>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</si>
  <si>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</si>
  <si>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</si>
  <si>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</si>
  <si>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</si>
  <si>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</si>
  <si>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</si>
  <si>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</si>
  <si>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</si>
  <si>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</si>
  <si>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</si>
  <si>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</si>
  <si>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</si>
  <si>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</si>
  <si>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</si>
  <si>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</si>
  <si>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</si>
  <si>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</si>
  <si>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</si>
  <si>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</si>
  <si>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</si>
  <si>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</si>
  <si>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</si>
  <si>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</si>
  <si>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</si>
  <si>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</si>
  <si>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</si>
  <si>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</si>
  <si>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</si>
  <si>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</si>
  <si>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</si>
  <si>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</si>
  <si>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</si>
  <si>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</si>
  <si>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</si>
  <si>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</si>
  <si>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</si>
  <si>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</si>
  <si>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</si>
  <si>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</si>
  <si>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</si>
  <si>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</si>
  <si>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</si>
  <si>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</si>
  <si>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</si>
  <si>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</si>
  <si>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</si>
  <si>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</si>
  <si>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</si>
  <si>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</si>
  <si>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</si>
  <si>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</si>
  <si>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</si>
  <si>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</si>
  <si>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</si>
  <si>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</si>
  <si>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</si>
  <si>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</si>
  <si>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</si>
  <si>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</si>
  <si>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</si>
  <si>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</si>
  <si>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</si>
  <si>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</si>
  <si>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</si>
  <si>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</si>
  <si>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</si>
  <si>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</si>
  <si>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</si>
  <si>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</si>
  <si>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</si>
  <si>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</si>
  <si>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</si>
  <si>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</si>
  <si>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</si>
  <si>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</si>
  <si>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</si>
  <si>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</si>
  <si>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</si>
  <si>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</si>
  <si>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</si>
  <si>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</si>
  <si>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</si>
  <si>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</si>
  <si>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</si>
  <si>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</si>
  <si>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</si>
  <si>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</si>
  <si>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</si>
  <si>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</si>
  <si>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</si>
  <si>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</si>
  <si>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</si>
  <si>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</si>
  <si>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</si>
  <si>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</si>
  <si>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</si>
  <si>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</si>
  <si>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</si>
  <si>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</si>
  <si>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</si>
  <si>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</si>
  <si>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</si>
  <si>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</si>
  <si>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</si>
  <si>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</si>
  <si>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</si>
  <si>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</si>
  <si>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</si>
  <si>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</si>
  <si>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</si>
  <si>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</si>
  <si>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</si>
  <si>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</si>
  <si>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</si>
  <si>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</si>
  <si>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</si>
  <si>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</si>
  <si>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</si>
  <si>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</si>
  <si>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</si>
  <si>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</si>
  <si>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</si>
  <si>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</si>
  <si>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</si>
  <si>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</si>
  <si>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</si>
  <si>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</si>
  <si>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</si>
  <si>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</si>
  <si>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</si>
  <si>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</si>
  <si>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</si>
  <si>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</si>
  <si>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</si>
  <si>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</si>
  <si>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</si>
  <si>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</si>
  <si>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</si>
  <si>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</si>
  <si>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</si>
  <si>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</si>
  <si>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</si>
  <si>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</si>
  <si>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</si>
  <si>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</si>
  <si>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</si>
  <si>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</si>
  <si>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</si>
  <si>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</si>
  <si>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</si>
  <si>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</si>
  <si>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</si>
  <si>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</si>
  <si>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</si>
  <si>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</si>
  <si>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</si>
  <si>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</si>
  <si>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</si>
  <si>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</si>
  <si>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</si>
  <si>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</si>
  <si>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</si>
  <si>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</si>
  <si>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</si>
  <si>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</si>
  <si>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</si>
  <si>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</si>
  <si>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</si>
  <si>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</si>
  <si>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</si>
  <si>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</si>
  <si>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</si>
  <si>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</si>
  <si>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</si>
  <si>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</si>
  <si>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</si>
  <si>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</si>
  <si>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</si>
  <si>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</si>
  <si>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</si>
  <si>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</si>
  <si>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</si>
  <si>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</si>
  <si>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</si>
  <si>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</si>
  <si>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</si>
  <si>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</si>
  <si>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</si>
  <si>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</si>
  <si>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</si>
  <si>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</si>
  <si>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</si>
  <si>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</si>
  <si>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</si>
  <si>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</si>
  <si>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</si>
  <si>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</si>
  <si>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</si>
  <si>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</si>
  <si>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</si>
  <si>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</si>
  <si>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</si>
  <si>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</si>
  <si>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</si>
  <si>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</si>
  <si>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</si>
  <si>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</si>
  <si>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</si>
  <si>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</si>
  <si>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</si>
  <si>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</si>
  <si>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</si>
  <si>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</si>
  <si>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</si>
  <si>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</si>
  <si>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</si>
  <si>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</si>
  <si>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</si>
  <si>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</si>
  <si>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</si>
  <si>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</si>
  <si>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</si>
  <si>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</si>
  <si>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</si>
  <si>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</si>
  <si>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</si>
  <si>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</si>
  <si>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</si>
  <si>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</si>
  <si>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</si>
  <si>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</si>
  <si>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</si>
  <si>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</si>
  <si>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</si>
  <si>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</si>
  <si>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</si>
  <si>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</si>
  <si>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</si>
  <si>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</si>
  <si>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</si>
  <si>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</si>
  <si>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</si>
  <si>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</si>
  <si>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</si>
  <si>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</si>
  <si>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</si>
  <si>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</si>
  <si>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</si>
  <si>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</si>
  <si>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</si>
  <si>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</si>
  <si>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</si>
  <si>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</si>
  <si>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</si>
  <si>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</si>
  <si>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</si>
  <si>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</si>
  <si>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</si>
  <si>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</si>
  <si>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</si>
  <si>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</si>
  <si>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</si>
  <si>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</si>
  <si>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</si>
  <si>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</si>
  <si>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</si>
  <si>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</si>
  <si>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</si>
  <si>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</si>
  <si>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</si>
  <si>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</si>
  <si>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</si>
  <si>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</si>
  <si>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</si>
  <si>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</si>
  <si>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</si>
  <si>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</si>
  <si>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</si>
  <si>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</si>
  <si>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</si>
  <si>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</si>
  <si>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</si>
  <si>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</si>
  <si>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</si>
  <si>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</si>
  <si>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</si>
  <si>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</si>
  <si>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</si>
  <si>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</si>
  <si>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</si>
  <si>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</si>
  <si>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</si>
  <si>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</si>
  <si>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</si>
  <si>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</si>
  <si>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</si>
  <si>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</si>
  <si>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</si>
  <si>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</si>
  <si>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</si>
  <si>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</si>
  <si>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</si>
  <si>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</si>
  <si>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</si>
  <si>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</si>
  <si>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</si>
  <si>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</si>
  <si>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</si>
  <si>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</si>
  <si>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</si>
  <si>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</si>
  <si>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</si>
  <si>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</si>
  <si>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</si>
  <si>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</si>
  <si>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</si>
  <si>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</si>
  <si>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</si>
  <si>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</si>
  <si>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</si>
  <si>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</si>
  <si>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</si>
  <si>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</si>
  <si>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</si>
  <si>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</si>
  <si>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</si>
  <si>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</si>
  <si>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</si>
  <si>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</si>
  <si>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</si>
  <si>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</si>
  <si>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</si>
  <si>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</si>
  <si>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</si>
  <si>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</si>
  <si>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</si>
  <si>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</si>
  <si>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</si>
  <si>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</si>
  <si>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</si>
  <si>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</si>
  <si>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</si>
  <si>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</si>
  <si>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</si>
  <si>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</si>
  <si>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</si>
  <si>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</si>
  <si>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</si>
  <si>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</si>
  <si>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</si>
  <si>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</si>
  <si>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</si>
  <si>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</si>
  <si>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</si>
  <si>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</si>
  <si>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</si>
  <si>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</si>
  <si>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</si>
  <si>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</si>
  <si>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</si>
  <si>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</si>
  <si>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</si>
  <si>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</si>
  <si>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</si>
  <si>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</si>
  <si>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</si>
  <si>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</si>
  <si>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</si>
  <si>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</si>
  <si>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</si>
  <si>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</si>
  <si>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</si>
  <si>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</si>
  <si>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</si>
  <si>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</si>
  <si>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</si>
  <si>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</si>
  <si>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</si>
  <si>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</si>
  <si>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</si>
  <si>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</si>
  <si>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</si>
  <si>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</si>
  <si>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</si>
  <si>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</si>
  <si>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</si>
  <si>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</si>
  <si>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</si>
  <si>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</si>
  <si>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</si>
  <si>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</si>
  <si>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</si>
  <si>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</si>
  <si>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</si>
  <si>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</si>
  <si>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</si>
  <si>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</si>
  <si>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</si>
  <si>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</si>
  <si>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</si>
  <si>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</si>
  <si>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</si>
  <si>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</si>
  <si>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</si>
  <si>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</si>
  <si>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</si>
  <si>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</si>
  <si>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</si>
  <si>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</si>
  <si>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</si>
  <si>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</si>
  <si>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</si>
  <si>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</si>
  <si>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</si>
  <si>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</si>
  <si>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</si>
  <si>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</si>
  <si>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</si>
  <si>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</si>
  <si>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</si>
  <si>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</si>
  <si>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</si>
  <si>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</si>
  <si>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</si>
  <si>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</si>
  <si>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</si>
  <si>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</si>
  <si>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</si>
  <si>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</si>
  <si>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</si>
  <si>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</si>
  <si>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</si>
  <si>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</si>
  <si>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</si>
  <si>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</si>
  <si>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</si>
  <si>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</si>
  <si>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</si>
  <si>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</si>
  <si>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</si>
  <si>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</si>
  <si>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</si>
  <si>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</si>
  <si>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</si>
  <si>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</si>
  <si>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</si>
  <si>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</si>
  <si>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</si>
  <si>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</si>
  <si>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</si>
  <si>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</si>
  <si>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</si>
  <si>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</si>
  <si>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</si>
  <si>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</si>
  <si>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</si>
  <si>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</si>
  <si>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</si>
  <si>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</si>
  <si>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</si>
  <si>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</si>
  <si>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</si>
  <si>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</si>
  <si>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</si>
  <si>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</si>
  <si>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</si>
  <si>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</si>
  <si>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</si>
  <si>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</si>
  <si>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</si>
  <si>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</si>
  <si>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</si>
  <si>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</si>
  <si>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</si>
  <si>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</si>
  <si>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</si>
  <si>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</si>
  <si>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</si>
  <si>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</si>
  <si>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</si>
  <si>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</si>
  <si>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</si>
  <si>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</si>
  <si>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</si>
  <si>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</si>
  <si>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</si>
  <si>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</si>
  <si>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</si>
  <si>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</si>
  <si>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</si>
  <si>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</si>
  <si>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</si>
  <si>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</si>
  <si>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</si>
  <si>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</si>
  <si>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</si>
  <si>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</si>
  <si>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</si>
  <si>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</si>
  <si>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</si>
  <si>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</si>
  <si>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</si>
  <si>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</si>
  <si>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</si>
  <si>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</si>
  <si>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</si>
  <si>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</si>
  <si>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</si>
  <si>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</si>
  <si>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</si>
  <si>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</si>
  <si>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</si>
  <si>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</si>
  <si>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</si>
  <si>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</si>
  <si>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</si>
  <si>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</si>
  <si>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</si>
  <si>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</si>
  <si>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</si>
  <si>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</si>
  <si>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</si>
  <si>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</si>
  <si>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</si>
  <si>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</si>
  <si>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</si>
  <si>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</si>
  <si>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</si>
  <si>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</si>
  <si>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</si>
  <si>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</si>
  <si>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</si>
  <si>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</si>
  <si>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</si>
  <si>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</si>
  <si>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</si>
  <si>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</si>
  <si>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</si>
  <si>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</si>
  <si>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</si>
  <si>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</si>
  <si>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</si>
  <si>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</si>
  <si>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</si>
  <si>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</si>
  <si>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</si>
  <si>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</si>
  <si>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</si>
  <si>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</si>
  <si>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</si>
  <si>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</si>
  <si>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</si>
  <si>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</si>
  <si>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</si>
  <si>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</si>
  <si>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</si>
  <si>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</si>
  <si>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</si>
  <si>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</si>
  <si>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</si>
  <si>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</si>
  <si>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</si>
  <si>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</si>
  <si>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</si>
  <si>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</si>
  <si>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</si>
  <si>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</si>
  <si>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</si>
  <si>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</si>
  <si>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</si>
  <si>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</si>
  <si>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</si>
  <si>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</si>
  <si>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</si>
  <si>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</si>
  <si>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</si>
  <si>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</si>
  <si>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</si>
  <si>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</si>
  <si>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</si>
  <si>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</si>
  <si>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</si>
  <si>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</si>
  <si>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</si>
  <si>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</si>
  <si>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</si>
  <si>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</si>
  <si>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</si>
  <si>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</si>
  <si>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</si>
  <si>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</si>
  <si>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</si>
  <si>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</si>
  <si>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</si>
  <si>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</si>
  <si>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</si>
  <si>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</si>
  <si>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</si>
  <si>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</si>
  <si>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</si>
  <si>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</si>
  <si>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</si>
  <si>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</si>
  <si>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</si>
  <si>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</si>
  <si>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</si>
  <si>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</si>
  <si>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</si>
  <si>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</si>
  <si>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</si>
  <si>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</si>
  <si>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</si>
  <si>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</si>
  <si>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</si>
  <si>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</si>
  <si>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</si>
  <si>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</si>
  <si>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</si>
  <si>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</si>
  <si>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</si>
  <si>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</si>
  <si>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</si>
  <si>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</si>
  <si>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</si>
  <si>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</si>
  <si>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</si>
  <si>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</si>
  <si>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</si>
  <si>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</si>
  <si>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</si>
  <si>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</si>
  <si>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</si>
  <si>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</si>
  <si>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</si>
  <si>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</si>
  <si>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</si>
  <si>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</si>
  <si>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</si>
  <si>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</si>
  <si>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</si>
  <si>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</si>
  <si>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</si>
  <si>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</si>
  <si>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</si>
  <si>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</si>
  <si>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</si>
  <si>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</si>
  <si>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</si>
  <si>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</si>
  <si>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</si>
  <si>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</si>
  <si>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</si>
  <si>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</si>
  <si>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</si>
  <si>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</si>
  <si>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</si>
  <si>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</si>
  <si>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</si>
  <si>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</si>
  <si>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</si>
  <si>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</si>
  <si>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</si>
  <si>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</si>
  <si>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</si>
  <si>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</si>
  <si>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</si>
  <si>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</si>
  <si>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</si>
  <si>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</si>
  <si>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</si>
  <si>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</si>
  <si>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</si>
  <si>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</si>
  <si>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</si>
  <si>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</si>
  <si>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</si>
  <si>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</si>
  <si>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</si>
  <si>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</si>
  <si>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</si>
  <si>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</si>
  <si>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</si>
  <si>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</si>
  <si>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</si>
  <si>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</si>
  <si>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</si>
  <si>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</si>
  <si>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</si>
  <si>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</si>
  <si>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</si>
  <si>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</si>
  <si>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</si>
  <si>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</si>
  <si>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</si>
  <si>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</si>
  <si>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</si>
  <si>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</si>
  <si>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</si>
  <si>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</si>
  <si>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</si>
  <si>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</si>
  <si>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</si>
  <si>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</si>
  <si>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</si>
  <si>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</si>
  <si>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</si>
  <si>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</si>
  <si>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</si>
  <si>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</si>
  <si>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</si>
  <si>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</si>
  <si>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</si>
  <si>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</si>
  <si>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</si>
  <si>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</si>
  <si>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</si>
  <si>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</si>
  <si>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</si>
  <si>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</si>
  <si>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</si>
  <si>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</si>
  <si>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</si>
  <si>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</si>
  <si>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</si>
  <si>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</si>
  <si>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</si>
  <si>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</si>
  <si>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</si>
  <si>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</si>
  <si>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</si>
  <si>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</si>
  <si>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</si>
  <si>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</si>
  <si>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</si>
  <si>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</si>
  <si>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</si>
  <si>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</si>
  <si>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</si>
  <si>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</si>
  <si>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</si>
  <si>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</si>
  <si>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</si>
  <si>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</si>
  <si>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</si>
  <si>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</si>
  <si>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</si>
  <si>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</si>
  <si>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</si>
  <si>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</si>
  <si>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</si>
  <si>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</si>
  <si>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</si>
  <si>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</si>
  <si>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</si>
  <si>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</si>
  <si>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</si>
  <si>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</si>
  <si>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</si>
  <si>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</si>
  <si>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</si>
  <si>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</si>
  <si>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</si>
  <si>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</si>
  <si>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</si>
  <si>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</si>
  <si>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</si>
  <si>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</si>
  <si>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</si>
  <si>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</si>
  <si>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</si>
  <si>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</si>
  <si>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</si>
  <si>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</si>
  <si>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</si>
  <si>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</si>
  <si>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</si>
  <si>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</si>
  <si>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</si>
  <si>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</si>
  <si>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</si>
  <si>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</si>
  <si>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</si>
  <si>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</si>
  <si>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</si>
  <si>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</si>
  <si>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</si>
  <si>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</si>
  <si>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</si>
  <si>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</si>
  <si>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</si>
  <si>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</si>
  <si>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</si>
  <si>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</si>
  <si>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</si>
  <si>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</si>
  <si>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</si>
  <si>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</si>
  <si>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</si>
  <si>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</si>
  <si>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</si>
  <si>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</si>
  <si>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</si>
  <si>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</si>
  <si>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</si>
  <si>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</si>
  <si>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</si>
  <si>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</si>
  <si>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</si>
  <si>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</si>
  <si>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</si>
  <si>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</si>
  <si>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</si>
  <si>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</si>
  <si>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</si>
  <si>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</si>
  <si>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</si>
  <si>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</si>
  <si>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</si>
  <si>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</si>
  <si>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</si>
  <si>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</si>
  <si>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</si>
  <si>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</si>
  <si>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</si>
  <si>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</si>
  <si>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</si>
  <si>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</si>
  <si>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</si>
  <si>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</si>
  <si>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</si>
  <si>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</si>
  <si>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</si>
  <si>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</si>
  <si>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</si>
  <si>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</si>
  <si>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</si>
  <si>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</si>
  <si>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</si>
  <si>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</si>
  <si>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</si>
  <si>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</si>
  <si>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</si>
  <si>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</si>
  <si>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</si>
  <si>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</si>
  <si>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</si>
  <si>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</si>
  <si>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</si>
  <si>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</si>
  <si>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</si>
  <si>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</si>
  <si>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</si>
  <si>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</si>
  <si>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</si>
  <si>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</si>
  <si>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</si>
  <si>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</si>
  <si>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</si>
  <si>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</si>
  <si>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</si>
  <si>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</si>
  <si>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</si>
  <si>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</si>
  <si>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</si>
  <si>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</si>
  <si>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</si>
  <si>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</si>
  <si>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</si>
  <si>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</si>
  <si>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</si>
  <si>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</si>
  <si>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</si>
  <si>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</si>
  <si>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</si>
  <si>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</si>
  <si>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</si>
  <si>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</si>
  <si>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</si>
  <si>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</si>
  <si>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</si>
  <si>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</si>
  <si>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</si>
  <si>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</si>
  <si>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</si>
  <si>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</si>
  <si>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</si>
  <si>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</si>
  <si>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</si>
  <si>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</si>
  <si>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</si>
  <si>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</si>
  <si>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</si>
  <si>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</si>
  <si>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</si>
  <si>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</si>
  <si>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</si>
  <si>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</si>
  <si>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</si>
  <si>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</si>
  <si>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</si>
  <si>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</si>
  <si>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</si>
  <si>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</si>
  <si>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</si>
  <si>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</si>
  <si>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</si>
  <si>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</si>
  <si>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</si>
  <si>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</si>
  <si>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</si>
  <si>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</si>
  <si>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</si>
  <si>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</si>
  <si>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</si>
  <si>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</si>
  <si>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</si>
  <si>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</si>
  <si>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</si>
  <si>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</si>
  <si>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</si>
  <si>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</si>
  <si>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</si>
  <si>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</si>
  <si>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</si>
  <si>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</si>
  <si>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</si>
  <si>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</si>
  <si>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</si>
  <si>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</si>
  <si>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</si>
  <si>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</si>
  <si>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</si>
  <si>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</si>
  <si>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</si>
  <si>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</si>
  <si>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</si>
  <si>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</si>
  <si>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</si>
  <si>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</si>
  <si>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</si>
  <si>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</si>
  <si>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</si>
  <si>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</si>
  <si>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</si>
  <si>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</si>
  <si>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</si>
  <si>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</si>
  <si>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</si>
  <si>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</si>
  <si>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</si>
  <si>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</si>
  <si>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</si>
  <si>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</si>
  <si>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</si>
  <si>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</si>
  <si>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</si>
  <si>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</si>
  <si>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</si>
  <si>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</si>
  <si>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</si>
  <si>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</si>
  <si>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</si>
  <si>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</si>
  <si>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</si>
  <si>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</si>
  <si>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</si>
  <si>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</si>
  <si>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</si>
  <si>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</si>
  <si>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</si>
  <si>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</si>
  <si>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</si>
  <si>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</si>
  <si>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</si>
  <si>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</si>
  <si>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</si>
  <si>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</si>
  <si>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</si>
  <si>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</si>
  <si>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</si>
  <si>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</si>
  <si>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</si>
  <si>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</si>
  <si>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</si>
  <si>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</si>
  <si>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</si>
  <si>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</si>
  <si>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</si>
  <si>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</si>
  <si>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</si>
  <si>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</si>
  <si>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</si>
  <si>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</si>
  <si>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</si>
  <si>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</si>
  <si>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</si>
  <si>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</si>
  <si>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</si>
  <si>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</si>
  <si>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</si>
  <si>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</si>
  <si>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</si>
  <si>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</si>
  <si>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</si>
  <si>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</si>
  <si>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</si>
  <si>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</si>
  <si>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</si>
  <si>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</si>
  <si>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</si>
  <si>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</si>
  <si>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</si>
  <si>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</si>
  <si>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</si>
  <si>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</si>
  <si>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</si>
  <si>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</si>
  <si>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</si>
  <si>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</si>
  <si>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</si>
  <si>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</si>
  <si>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</si>
  <si>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</si>
  <si>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</si>
  <si>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</si>
  <si>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</si>
  <si>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</si>
  <si>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</si>
  <si>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</si>
  <si>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</si>
  <si>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</si>
  <si>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</si>
  <si>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</si>
  <si>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</si>
  <si>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</si>
  <si>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</si>
  <si>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</si>
  <si>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</si>
  <si>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</si>
  <si>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</si>
  <si>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</si>
  <si>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</si>
  <si>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</si>
  <si>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</si>
  <si>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</si>
  <si>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</si>
  <si>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</si>
  <si>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</si>
  <si>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</si>
  <si>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</si>
  <si>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</si>
  <si>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</si>
  <si>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</si>
  <si>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</si>
  <si>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</si>
  <si>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</si>
  <si>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</si>
  <si>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</si>
  <si>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</si>
  <si>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</si>
  <si>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</si>
  <si>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</si>
  <si>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</si>
  <si>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</si>
  <si>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</si>
  <si>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</si>
  <si>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</si>
  <si>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</si>
  <si>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</si>
  <si>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</si>
  <si>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</si>
  <si>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</si>
  <si>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</si>
  <si>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</si>
  <si>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</si>
  <si>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</si>
  <si>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</si>
  <si>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</si>
  <si>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</si>
  <si>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</si>
  <si>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</si>
  <si>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</si>
  <si>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</si>
  <si>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</si>
  <si>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</si>
  <si>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</si>
  <si>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</si>
  <si>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</si>
  <si>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</si>
  <si>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</si>
  <si>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</si>
  <si>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</si>
  <si>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</si>
  <si>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</si>
  <si>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</si>
  <si>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</si>
  <si>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</si>
  <si>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</si>
  <si>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</si>
  <si>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</si>
  <si>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</si>
  <si>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</si>
  <si>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</si>
  <si>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</si>
  <si>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</si>
  <si>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</si>
  <si>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</si>
  <si>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</si>
  <si>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</si>
  <si>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</si>
  <si>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</si>
  <si>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</si>
  <si>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</si>
  <si>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</si>
  <si>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</si>
  <si>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</si>
  <si>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</si>
  <si>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</si>
  <si>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</si>
  <si>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</si>
  <si>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</si>
  <si>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</si>
  <si>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</si>
  <si>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</si>
  <si>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</si>
  <si>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</si>
  <si>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</si>
  <si>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</si>
  <si>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</si>
  <si>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</si>
  <si>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</si>
  <si>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</si>
  <si>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</si>
  <si>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</si>
  <si>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</si>
  <si>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</si>
  <si>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</si>
  <si>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</si>
  <si>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</si>
  <si>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</si>
  <si>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</si>
  <si>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</si>
  <si>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</si>
  <si>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</si>
  <si>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</si>
  <si>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</si>
  <si>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</si>
  <si>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</si>
  <si>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</si>
  <si>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</si>
  <si>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</si>
  <si>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</si>
  <si>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</si>
  <si>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</si>
  <si>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</si>
  <si>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</si>
  <si>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</si>
  <si>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</si>
  <si>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</si>
  <si>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</si>
  <si>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</si>
  <si>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</si>
  <si>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</si>
  <si>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</si>
  <si>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</si>
  <si>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</si>
  <si>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</si>
  <si>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</si>
  <si>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</si>
  <si>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</si>
  <si>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</si>
  <si>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</si>
  <si>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</si>
  <si>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</si>
  <si>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</si>
  <si>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</si>
  <si>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</si>
  <si>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</si>
  <si>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</si>
  <si>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</si>
  <si>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</si>
  <si>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</si>
  <si>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</si>
  <si>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</si>
  <si>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</si>
  <si>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</si>
  <si>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</si>
  <si>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</si>
  <si>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</si>
  <si>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</si>
  <si>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</si>
  <si>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</si>
  <si>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</si>
  <si>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</si>
  <si>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</si>
  <si>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</si>
  <si>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</si>
  <si>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</si>
  <si>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</si>
  <si>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</si>
  <si>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</si>
  <si>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</si>
  <si>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</si>
  <si>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</si>
  <si>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</si>
  <si>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</si>
  <si>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</si>
  <si>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</si>
  <si>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</si>
  <si>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</si>
  <si>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</si>
  <si>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</si>
  <si>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</si>
  <si>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</si>
  <si>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</si>
  <si>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</si>
  <si>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</si>
  <si>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</si>
  <si>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</si>
  <si>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</si>
  <si>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</si>
  <si>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</si>
  <si>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</si>
  <si>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</si>
  <si>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</si>
  <si>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</si>
  <si>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</si>
  <si>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</si>
  <si>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</si>
  <si>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</si>
  <si>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</si>
  <si>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</si>
  <si>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</si>
  <si>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</si>
  <si>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</si>
  <si>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</si>
  <si>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</si>
  <si>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</si>
  <si>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</si>
  <si>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</si>
  <si>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</si>
  <si>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</si>
  <si>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</si>
  <si>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</si>
  <si>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</si>
  <si>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</si>
  <si>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</si>
  <si>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</si>
  <si>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</si>
  <si>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</si>
  <si>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</si>
  <si>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</si>
  <si>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</si>
  <si>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</si>
  <si>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</si>
  <si>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</si>
  <si>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</si>
  <si>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</si>
  <si>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</si>
  <si>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</si>
  <si>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</si>
  <si>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</si>
  <si>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</si>
  <si>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</si>
  <si>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</si>
  <si>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</si>
  <si>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</si>
  <si>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</si>
  <si>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</si>
  <si>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</si>
  <si>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</si>
  <si>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</si>
  <si>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</si>
  <si>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</si>
  <si>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</si>
  <si>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</si>
  <si>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</si>
  <si>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</si>
  <si>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</si>
  <si>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</si>
  <si>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</si>
  <si>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</si>
  <si>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</si>
  <si>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</si>
  <si>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</si>
  <si>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</si>
  <si>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</si>
  <si>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</si>
  <si>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</si>
  <si>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</si>
  <si>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</si>
  <si>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</si>
  <si>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</si>
  <si>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</si>
  <si>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</si>
  <si>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</si>
  <si>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</si>
  <si>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</si>
  <si>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</si>
  <si>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</si>
  <si>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</si>
  <si>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</si>
  <si>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</si>
  <si>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</si>
  <si>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</si>
  <si>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</si>
  <si>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</si>
  <si>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</si>
  <si>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</si>
  <si>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</si>
  <si>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</si>
  <si>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</si>
  <si>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</si>
  <si>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</si>
  <si>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</si>
  <si>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</si>
  <si>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</si>
  <si>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</si>
  <si>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</si>
  <si>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</si>
  <si>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</si>
  <si>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</si>
  <si>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</si>
  <si>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</si>
  <si>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</si>
  <si>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</si>
  <si>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</si>
  <si>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</si>
  <si>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</si>
  <si>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</si>
  <si>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</si>
  <si>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</si>
  <si>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</si>
  <si>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</si>
  <si>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</si>
  <si>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</si>
  <si>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</si>
  <si>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</si>
  <si>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</si>
  <si>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</si>
  <si>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</si>
  <si>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</si>
  <si>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</si>
  <si>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</si>
  <si>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</si>
  <si>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</si>
  <si>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</si>
  <si>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</si>
  <si>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</si>
  <si>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</si>
  <si>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</si>
  <si>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</si>
  <si>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</si>
  <si>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</si>
  <si>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</si>
  <si>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</si>
  <si>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</si>
  <si>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</si>
  <si>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</si>
  <si>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</si>
  <si>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</si>
  <si>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</si>
  <si>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</si>
  <si>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</si>
  <si>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</si>
  <si>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</si>
  <si>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</si>
  <si>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</si>
  <si>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</si>
  <si>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</si>
  <si>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</si>
  <si>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</si>
  <si>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</si>
  <si>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</si>
  <si>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</si>
  <si>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</si>
  <si>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</si>
  <si>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</si>
  <si>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</si>
  <si>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</si>
  <si>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</si>
  <si>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</si>
  <si>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</si>
  <si>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</si>
  <si>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</si>
  <si>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</si>
  <si>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</si>
  <si>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</si>
  <si>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</si>
  <si>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</si>
  <si>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</si>
  <si>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</si>
  <si>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</si>
  <si>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</si>
  <si>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</si>
  <si>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</si>
  <si>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</si>
  <si>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</si>
  <si>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</si>
  <si>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</si>
  <si>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</si>
  <si>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</si>
  <si>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</si>
  <si>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</si>
  <si>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</si>
  <si>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</si>
  <si>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</si>
  <si>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</si>
  <si>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</si>
  <si>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</si>
  <si>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</si>
  <si>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</si>
  <si>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</si>
  <si>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</si>
  <si>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</si>
  <si>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</si>
  <si>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</si>
  <si>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</si>
  <si>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</si>
  <si>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</si>
  <si>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</si>
  <si>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</si>
  <si>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</si>
  <si>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</si>
  <si>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</si>
  <si>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</si>
  <si>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</si>
  <si>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</si>
  <si>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</si>
  <si>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</si>
  <si>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</si>
  <si>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</si>
  <si>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</si>
  <si>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</si>
  <si>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</si>
  <si>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</si>
  <si>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</si>
  <si>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</si>
  <si>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</si>
  <si>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</si>
  <si>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</si>
  <si>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</si>
  <si>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</si>
  <si>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</si>
  <si>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</si>
  <si>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</si>
  <si>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</si>
  <si>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</si>
  <si>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</si>
  <si>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</si>
  <si>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</si>
  <si>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</si>
  <si>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</si>
  <si>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</si>
  <si>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</si>
  <si>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</si>
  <si>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</si>
  <si>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</si>
  <si>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</si>
  <si>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</si>
  <si>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</si>
  <si>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</si>
  <si>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</si>
  <si>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</si>
  <si>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</si>
  <si>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</si>
  <si>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</si>
  <si>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</si>
  <si>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</si>
  <si>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</si>
  <si>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</si>
  <si>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</si>
  <si>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</si>
  <si>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</si>
  <si>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</si>
  <si>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</si>
  <si>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</si>
  <si>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</si>
  <si>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</si>
  <si>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</si>
  <si>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</si>
  <si>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</si>
  <si>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</si>
  <si>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</si>
  <si>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</si>
  <si>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</si>
  <si>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</si>
  <si>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</si>
  <si>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</si>
  <si>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</si>
  <si>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</si>
  <si>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</si>
  <si>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</si>
  <si>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</si>
  <si>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</si>
  <si>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</si>
  <si>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</si>
  <si>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</si>
  <si>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</si>
  <si>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</si>
  <si>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</si>
  <si>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</si>
  <si>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</si>
  <si>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</si>
  <si>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</si>
  <si>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</si>
  <si>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</si>
  <si>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</si>
  <si>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</si>
  <si>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</si>
  <si>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</si>
  <si>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</si>
  <si>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</si>
  <si>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</si>
  <si>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</si>
  <si>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</si>
  <si>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</si>
  <si>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</si>
  <si>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</si>
  <si>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</si>
  <si>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</si>
  <si>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</si>
  <si>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</si>
  <si>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</si>
  <si>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</si>
  <si>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</si>
  <si>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</si>
  <si>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</si>
  <si>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</si>
  <si>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</si>
  <si>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</si>
  <si>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</si>
  <si>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</si>
  <si>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</si>
  <si>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</si>
  <si>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</si>
  <si>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</si>
  <si>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</si>
  <si>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</si>
  <si>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</si>
  <si>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</si>
  <si>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</si>
  <si>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</si>
  <si>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</si>
  <si>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</si>
  <si>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</si>
  <si>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</si>
  <si>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</si>
  <si>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</si>
  <si>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</si>
  <si>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</si>
  <si>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</si>
  <si>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</si>
  <si>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</si>
  <si>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</si>
  <si>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</si>
  <si>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</si>
  <si>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</si>
  <si>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</si>
  <si>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</si>
  <si>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</si>
  <si>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</si>
  <si>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</si>
  <si>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</si>
  <si>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</si>
  <si>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</si>
  <si>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</si>
  <si>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</si>
  <si>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</si>
  <si>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</si>
  <si>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</si>
  <si>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</si>
  <si>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</si>
  <si>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</si>
  <si>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</si>
  <si>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</si>
  <si>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</si>
  <si>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</si>
  <si>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</si>
  <si>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</si>
  <si>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</si>
  <si>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</si>
  <si>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</si>
  <si>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</si>
  <si>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</si>
  <si>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</si>
  <si>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</si>
  <si>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</si>
  <si>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</si>
  <si>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</si>
  <si>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</si>
  <si>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</si>
  <si>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</si>
  <si>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</si>
  <si>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</si>
  <si>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</si>
  <si>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</si>
  <si>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</si>
  <si>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</si>
  <si>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</si>
  <si>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</si>
  <si>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</si>
  <si>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</si>
  <si>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</si>
  <si>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</si>
  <si>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</si>
  <si>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</si>
  <si>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</si>
  <si>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</si>
  <si>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</si>
  <si>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</si>
  <si>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</si>
  <si>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</si>
  <si>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</si>
  <si>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</si>
  <si>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</si>
  <si>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</si>
  <si>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</si>
  <si>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</si>
  <si>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</si>
  <si>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</si>
  <si>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</si>
  <si>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</si>
  <si>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</si>
  <si>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</si>
  <si>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</si>
  <si>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</si>
  <si>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</si>
  <si>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</si>
  <si>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</si>
  <si>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</si>
  <si>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</si>
  <si>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</si>
  <si>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</si>
  <si>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</si>
  <si>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</si>
  <si>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</si>
  <si>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</si>
  <si>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</si>
  <si>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</si>
  <si>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</si>
  <si>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</si>
  <si>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</si>
  <si>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</si>
  <si>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</si>
  <si>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</si>
  <si>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</si>
  <si>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</si>
  <si>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</si>
  <si>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</si>
  <si>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</si>
  <si>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</si>
  <si>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</si>
  <si>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</si>
  <si>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</si>
  <si>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</si>
  <si>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</si>
  <si>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</si>
  <si>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</si>
  <si>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</si>
  <si>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</si>
  <si>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</si>
  <si>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</si>
  <si>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</si>
  <si>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</si>
  <si>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</si>
  <si>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</si>
  <si>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</si>
  <si>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</si>
  <si>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</si>
  <si>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</si>
  <si>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</si>
  <si>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</si>
  <si>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</si>
  <si>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</si>
  <si>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</si>
  <si>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</si>
  <si>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</si>
  <si>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</si>
  <si>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</si>
  <si>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</si>
  <si>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</si>
  <si>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</si>
  <si>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</si>
  <si>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</si>
  <si>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</si>
  <si>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</si>
  <si>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</si>
  <si>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</si>
  <si>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</si>
  <si>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</si>
  <si>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</si>
  <si>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</si>
  <si>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</si>
  <si>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</si>
  <si>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</si>
  <si>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</si>
  <si>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</si>
  <si>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</si>
  <si>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</si>
  <si>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</si>
  <si>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</si>
  <si>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</si>
  <si>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</si>
  <si>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</si>
  <si>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</si>
  <si>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</si>
  <si>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</si>
  <si>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</si>
  <si>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</si>
  <si>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</si>
  <si>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</si>
  <si>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</si>
  <si>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</si>
  <si>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</si>
  <si>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</si>
  <si>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</si>
  <si>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</si>
  <si>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</si>
  <si>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</si>
  <si>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</si>
  <si>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</si>
  <si>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</si>
  <si>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</si>
  <si>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</si>
  <si>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</si>
  <si>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</si>
  <si>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</si>
  <si>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</si>
  <si>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</si>
  <si>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</si>
  <si>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</si>
  <si>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</si>
  <si>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</si>
  <si>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</si>
  <si>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</si>
  <si>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</si>
  <si>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</si>
  <si>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</si>
  <si>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</si>
  <si>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</si>
  <si>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</si>
  <si>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</si>
  <si>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</si>
  <si>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</si>
  <si>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</si>
  <si>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</si>
  <si>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</si>
  <si>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</si>
  <si>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</si>
  <si>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</si>
  <si>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</si>
  <si>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</si>
  <si>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</si>
  <si>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</si>
  <si>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</si>
  <si>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</si>
  <si>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</si>
  <si>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</si>
  <si>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</si>
  <si>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</si>
  <si>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</si>
  <si>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</si>
  <si>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</si>
  <si>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</si>
  <si>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</si>
  <si>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</si>
  <si>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</si>
  <si>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</si>
  <si>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</si>
  <si>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</si>
  <si>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</si>
  <si>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</si>
  <si>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</si>
  <si>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</si>
  <si>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</si>
  <si>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</si>
  <si>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</si>
  <si>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</si>
  <si>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</si>
  <si>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</si>
  <si>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</si>
  <si>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</si>
  <si>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</si>
  <si>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</si>
  <si>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</si>
  <si>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</si>
  <si>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</si>
  <si>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</si>
  <si>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</si>
  <si>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</si>
  <si>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</si>
  <si>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</si>
  <si>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</si>
  <si>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</si>
  <si>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</si>
  <si>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</si>
  <si>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</si>
  <si>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</si>
  <si>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</si>
  <si>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</si>
  <si>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</si>
  <si>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</si>
  <si>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</si>
  <si>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</si>
  <si>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</si>
  <si>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</si>
  <si>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</si>
  <si>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</si>
  <si>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</si>
  <si>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</si>
  <si>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</si>
  <si>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</si>
  <si>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</si>
  <si>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</si>
  <si>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</si>
  <si>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</si>
  <si>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</si>
  <si>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</si>
  <si>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</si>
  <si>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</si>
  <si>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</si>
  <si>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</si>
  <si>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</si>
  <si>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</si>
  <si>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</si>
  <si>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</si>
  <si>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</si>
  <si>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</si>
  <si>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</si>
  <si>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</si>
  <si>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</si>
  <si>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</si>
  <si>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</si>
  <si>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</si>
  <si>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</si>
  <si>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</si>
  <si>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</si>
  <si>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</si>
  <si>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</si>
  <si>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</si>
  <si>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</si>
  <si>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</si>
  <si>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</si>
  <si>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</si>
  <si>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</si>
  <si>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</si>
  <si>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</si>
  <si>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</si>
  <si>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</si>
  <si>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</si>
  <si>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</si>
  <si>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</si>
  <si>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</si>
  <si>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</si>
  <si>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</si>
  <si>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</si>
  <si>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</si>
  <si>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</si>
  <si>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</si>
  <si>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</si>
  <si>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</si>
  <si>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</si>
  <si>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</si>
  <si>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</si>
  <si>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</si>
  <si>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</si>
  <si>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</si>
  <si>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</si>
  <si>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</si>
  <si>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</si>
  <si>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</si>
  <si>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</si>
  <si>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</si>
  <si>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</si>
  <si>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</si>
  <si>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</si>
  <si>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</si>
  <si>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</si>
  <si>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</si>
  <si>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</si>
  <si>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</si>
  <si>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</si>
  <si>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</si>
  <si>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</si>
  <si>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</si>
  <si>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</si>
  <si>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</si>
  <si>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</si>
  <si>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</si>
  <si>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</si>
  <si>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</si>
  <si>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</si>
  <si>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</si>
  <si>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</si>
  <si>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</si>
  <si>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</si>
  <si>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</si>
  <si>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</si>
  <si>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</si>
  <si>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</si>
  <si>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</si>
  <si>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</si>
  <si>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</si>
  <si>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</si>
  <si>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</si>
  <si>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</si>
  <si>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</si>
  <si>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</si>
  <si>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</si>
  <si>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</si>
  <si>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</si>
  <si>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</si>
  <si>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</si>
  <si>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</si>
  <si>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</si>
  <si>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</si>
  <si>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</si>
  <si>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</si>
  <si>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</si>
  <si>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</si>
  <si>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</si>
  <si>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</si>
  <si>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</si>
  <si>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</si>
  <si>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</si>
  <si>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</si>
  <si>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</si>
  <si>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</si>
  <si>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</si>
  <si>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</si>
  <si>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</si>
  <si>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</si>
  <si>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</si>
  <si>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</si>
  <si>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</si>
  <si>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</si>
  <si>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</si>
  <si>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</si>
  <si>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</si>
  <si>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</si>
  <si>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</si>
  <si>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</si>
  <si>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</si>
  <si>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</si>
  <si>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</si>
  <si>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</si>
  <si>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</si>
  <si>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</si>
  <si>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</si>
  <si>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</si>
  <si>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</si>
  <si>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</si>
  <si>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</si>
  <si>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</si>
  <si>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</si>
  <si>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</si>
  <si>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</si>
  <si>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</si>
  <si>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</si>
  <si>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</si>
  <si>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</si>
  <si>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</si>
  <si>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</si>
  <si>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</si>
  <si>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</si>
  <si>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</si>
  <si>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</si>
  <si>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</si>
  <si>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</si>
  <si>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</si>
  <si>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</si>
  <si>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</si>
  <si>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</si>
  <si>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</si>
  <si>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</si>
  <si>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</si>
  <si>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</si>
  <si>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</si>
  <si>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</si>
  <si>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</si>
  <si>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</si>
  <si>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</si>
  <si>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</si>
  <si>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</si>
  <si>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</si>
  <si>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</si>
  <si>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</si>
  <si>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</si>
  <si>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</si>
  <si>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</si>
  <si>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</si>
  <si>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</si>
  <si>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</si>
  <si>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</si>
  <si>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</si>
  <si>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</si>
  <si>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</si>
  <si>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</si>
  <si>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</si>
  <si>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</si>
  <si>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</si>
  <si>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</si>
  <si>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</si>
  <si>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</si>
  <si>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</si>
  <si>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</si>
  <si>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</si>
  <si>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</si>
  <si>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</si>
  <si>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</si>
  <si>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</si>
  <si>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</si>
  <si>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</si>
  <si>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</si>
  <si>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</si>
  <si>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</si>
  <si>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</si>
  <si>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</si>
  <si>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</si>
  <si>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</si>
  <si>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</si>
  <si>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</si>
  <si>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</si>
  <si>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</si>
  <si>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</si>
  <si>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</si>
  <si>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</si>
  <si>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</si>
  <si>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</si>
  <si>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</si>
  <si>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</si>
  <si>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</si>
  <si>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</si>
  <si>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</si>
  <si>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</si>
  <si>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</si>
  <si>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</si>
  <si>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</si>
  <si>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</si>
  <si>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</si>
  <si>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</si>
  <si>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</si>
  <si>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</si>
  <si>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</si>
  <si>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</si>
  <si>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</si>
  <si>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</si>
  <si>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</si>
  <si>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</si>
  <si>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</si>
  <si>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</si>
  <si>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</si>
  <si>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</si>
  <si>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</si>
  <si>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</si>
  <si>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</si>
  <si>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</si>
  <si>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</si>
  <si>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</si>
  <si>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</si>
  <si>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</si>
  <si>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</si>
  <si>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</si>
  <si>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</si>
  <si>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</si>
  <si>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</si>
  <si>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</si>
  <si>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</si>
  <si>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</si>
  <si>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</si>
  <si>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</si>
  <si>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</si>
  <si>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</si>
  <si>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</si>
  <si>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</si>
  <si>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</si>
  <si>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</si>
  <si>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</si>
  <si>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</si>
  <si>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</si>
  <si>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</si>
  <si>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</si>
  <si>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</si>
  <si>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</si>
  <si>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</si>
  <si>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</si>
  <si>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</si>
  <si>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</si>
  <si>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</si>
  <si>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</si>
  <si>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</si>
  <si>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</si>
  <si>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</si>
  <si>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</si>
  <si>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</si>
  <si>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</si>
  <si>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</si>
  <si>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</si>
  <si>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</si>
  <si>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</si>
  <si>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</si>
  <si>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</si>
  <si>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</si>
  <si>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</si>
  <si>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</si>
  <si>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</si>
  <si>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</si>
  <si>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</si>
  <si>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</si>
  <si>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</si>
  <si>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</si>
  <si>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</si>
  <si>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</si>
  <si>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</si>
  <si>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</si>
  <si>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</si>
  <si>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</si>
  <si>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</si>
  <si>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</si>
  <si>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</si>
  <si>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</si>
  <si>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</si>
  <si>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</si>
  <si>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</si>
  <si>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</si>
  <si>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</si>
  <si>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</si>
  <si>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</si>
  <si>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</si>
  <si>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</si>
  <si>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</si>
  <si>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</si>
  <si>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</si>
  <si>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</si>
  <si>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</si>
  <si>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</si>
  <si>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</si>
  <si>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</si>
  <si>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</si>
  <si>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</si>
  <si>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</si>
  <si>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</si>
  <si>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</si>
  <si>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</si>
  <si>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</si>
  <si>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</si>
  <si>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</si>
  <si>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</si>
  <si>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</si>
  <si>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</si>
  <si>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</si>
  <si>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</si>
  <si>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</si>
  <si>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</si>
  <si>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</si>
  <si>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</si>
  <si>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</si>
  <si>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</si>
  <si>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</si>
  <si>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</si>
  <si>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</si>
  <si>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</si>
  <si>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</si>
  <si>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</si>
  <si>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</si>
  <si>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</si>
  <si>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</si>
  <si>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</si>
  <si>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</si>
  <si>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</si>
  <si>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</si>
  <si>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</si>
  <si>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</si>
  <si>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</si>
  <si>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</si>
  <si>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</si>
  <si>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</si>
  <si>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</si>
  <si>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</si>
  <si>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</si>
  <si>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</si>
  <si>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</si>
  <si>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</si>
  <si>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</si>
  <si>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</si>
  <si>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</si>
  <si>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</si>
  <si>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</si>
  <si>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</si>
  <si>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</si>
  <si>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</si>
  <si>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</si>
  <si>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</si>
  <si>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</si>
  <si>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</si>
  <si>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</si>
  <si>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</si>
  <si>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</si>
  <si>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</si>
  <si>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</si>
  <si>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</si>
  <si>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</si>
  <si>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</si>
  <si>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</si>
  <si>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</si>
  <si>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</si>
  <si>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</si>
  <si>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</si>
  <si>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</si>
  <si>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</si>
  <si>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</si>
  <si>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</si>
  <si>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</si>
  <si>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</si>
  <si>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</si>
  <si>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</si>
  <si>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</si>
  <si>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</si>
  <si>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</si>
  <si>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</si>
  <si>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</si>
  <si>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</si>
  <si>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</si>
  <si>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</si>
  <si>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</si>
  <si>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</si>
  <si>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</si>
  <si>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</si>
  <si>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</si>
  <si>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</si>
  <si>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</si>
  <si>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</si>
  <si>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</si>
  <si>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</si>
  <si>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</si>
  <si>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</si>
  <si>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</si>
  <si>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</si>
  <si>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</si>
  <si>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</si>
  <si>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</si>
  <si>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</si>
  <si>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</si>
  <si>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</si>
  <si>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</si>
  <si>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</si>
  <si>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</si>
  <si>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</si>
  <si>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</si>
  <si>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</si>
  <si>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</si>
  <si>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</si>
  <si>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</si>
  <si>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</si>
  <si>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</si>
  <si>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</si>
  <si>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</si>
  <si>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</si>
  <si>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</si>
  <si>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</si>
  <si>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</si>
  <si>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</si>
  <si>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</si>
  <si>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</si>
  <si>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</si>
  <si>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</si>
  <si>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</si>
  <si>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</si>
  <si>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</si>
  <si>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</si>
  <si>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</si>
  <si>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</si>
  <si>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</si>
  <si>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</si>
  <si>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</si>
  <si>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</si>
  <si>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</si>
  <si>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</si>
  <si>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</si>
  <si>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</si>
  <si>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</si>
  <si>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</si>
  <si>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</si>
  <si>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</si>
  <si>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</si>
  <si>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</si>
  <si>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</si>
  <si>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</si>
  <si>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</si>
  <si>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</si>
  <si>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</si>
  <si>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</si>
  <si>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</si>
  <si>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</si>
  <si>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</si>
  <si>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</si>
  <si>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</si>
  <si>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</si>
  <si>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</si>
  <si>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</si>
  <si>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</si>
  <si>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</si>
  <si>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</si>
  <si>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</si>
  <si>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</si>
  <si>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</si>
  <si>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</si>
  <si>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</si>
  <si>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</si>
  <si>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</si>
  <si>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</si>
  <si>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</si>
  <si>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</si>
  <si>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</si>
  <si>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</si>
  <si>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</si>
  <si>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</si>
  <si>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</si>
  <si>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</si>
  <si>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</si>
  <si>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</si>
  <si>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</si>
  <si>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</si>
  <si>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</si>
  <si>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</si>
  <si>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</si>
  <si>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</si>
  <si>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</si>
  <si>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</si>
  <si>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</si>
  <si>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</si>
  <si>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</si>
  <si>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</si>
  <si>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</si>
  <si>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</si>
  <si>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</si>
  <si>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</si>
  <si>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</si>
  <si>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</si>
  <si>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</si>
  <si>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</si>
  <si>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</si>
  <si>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</si>
  <si>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</si>
  <si>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</si>
  <si>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</si>
  <si>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</si>
  <si>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</si>
  <si>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</si>
  <si>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</si>
  <si>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</si>
  <si>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</si>
  <si>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</si>
  <si>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</si>
  <si>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</si>
  <si>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</si>
  <si>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</si>
  <si>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</si>
  <si>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</si>
  <si>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</si>
  <si>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</si>
  <si>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</si>
  <si>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</si>
  <si>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</si>
  <si>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</si>
  <si>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</si>
  <si>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</si>
  <si>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</si>
  <si>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</si>
  <si>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</si>
  <si>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</si>
  <si>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</si>
  <si>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</si>
  <si>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</si>
  <si>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</si>
  <si>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</si>
  <si>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</si>
  <si>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</si>
  <si>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</si>
  <si>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</si>
  <si>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</si>
  <si>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</si>
  <si>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</si>
  <si>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</si>
  <si>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</si>
  <si>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</si>
  <si>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</si>
  <si>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</si>
  <si>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</si>
  <si>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</si>
  <si>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</si>
  <si>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</si>
  <si>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</si>
  <si>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</si>
  <si>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</si>
  <si>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</si>
  <si>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</si>
  <si>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</si>
  <si>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</si>
  <si>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</si>
  <si>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</si>
  <si>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</si>
  <si>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</si>
  <si>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</si>
  <si>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</si>
  <si>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</si>
  <si>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</si>
  <si>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</si>
  <si>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</si>
  <si>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</si>
  <si>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</si>
  <si>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</si>
  <si>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</si>
  <si>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</si>
  <si>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</si>
  <si>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</si>
  <si>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</si>
  <si>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</si>
  <si>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</si>
  <si>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</si>
  <si>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</si>
  <si>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</si>
  <si>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</si>
  <si>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</si>
  <si>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</si>
  <si>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</si>
  <si>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</si>
  <si>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</si>
  <si>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</si>
  <si>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</si>
  <si>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</si>
  <si>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</si>
  <si>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</si>
  <si>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</si>
  <si>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</si>
  <si>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</si>
  <si>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</si>
  <si>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</si>
  <si>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</si>
  <si>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</si>
  <si>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</si>
  <si>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</si>
  <si>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</si>
  <si>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</si>
  <si>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</si>
  <si>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</si>
  <si>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</si>
  <si>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</si>
  <si>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</si>
  <si>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</si>
  <si>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</si>
  <si>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</si>
  <si>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</si>
  <si>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</si>
  <si>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</si>
  <si>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</si>
  <si>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</si>
  <si>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</si>
  <si>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</si>
  <si>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</si>
  <si>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</si>
  <si>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</si>
  <si>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</si>
  <si>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</si>
  <si>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</si>
  <si>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</si>
  <si>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</si>
  <si>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</si>
  <si>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</si>
  <si>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</si>
  <si>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</si>
  <si>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</si>
  <si>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</si>
  <si>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</si>
  <si>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</si>
  <si>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</si>
  <si>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</si>
  <si>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</si>
  <si>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</si>
  <si>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</si>
  <si>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</si>
  <si>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</si>
  <si>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</si>
  <si>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</si>
  <si>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</si>
  <si>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</si>
  <si>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</si>
  <si>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</si>
  <si>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</si>
  <si>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</si>
  <si>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</si>
  <si>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</si>
  <si>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</si>
  <si>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</si>
  <si>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</si>
  <si>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</si>
  <si>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</si>
  <si>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</si>
  <si>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</si>
  <si>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</si>
  <si>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</si>
  <si>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</si>
  <si>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</si>
  <si>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</si>
  <si>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</si>
  <si>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</si>
  <si>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</si>
  <si>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</si>
  <si>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</si>
  <si>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</si>
  <si>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</si>
  <si>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</si>
  <si>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</si>
  <si>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</si>
  <si>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</si>
  <si>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</si>
  <si>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</si>
  <si>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</si>
  <si>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</si>
  <si>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</si>
  <si>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</si>
  <si>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</si>
  <si>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</si>
  <si>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</si>
  <si>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</si>
  <si>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</si>
  <si>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</si>
  <si>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</si>
  <si>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</si>
  <si>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</si>
  <si>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</si>
  <si>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</si>
  <si>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</si>
  <si>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</si>
  <si>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</si>
  <si>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</si>
  <si>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</si>
  <si>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</si>
  <si>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</si>
  <si>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</si>
  <si>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</si>
  <si>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</si>
  <si>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</si>
  <si>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</si>
  <si>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</si>
  <si>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</si>
  <si>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</si>
  <si>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</si>
  <si>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</si>
  <si>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</si>
  <si>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</si>
  <si>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</si>
  <si>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</si>
  <si>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</si>
  <si>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</si>
  <si>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</si>
  <si>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</si>
  <si>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</si>
  <si>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</si>
  <si>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</si>
  <si>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</si>
  <si>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</si>
  <si>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</si>
  <si>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</si>
  <si>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</si>
  <si>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</si>
  <si>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</si>
  <si>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</si>
  <si>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</si>
  <si>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</si>
  <si>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</si>
  <si>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</si>
  <si>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</si>
  <si>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</si>
  <si>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</si>
  <si>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</si>
  <si>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</si>
  <si>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</si>
  <si>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</si>
  <si>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</si>
  <si>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</si>
  <si>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</si>
  <si>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</si>
  <si>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</si>
  <si>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</si>
  <si>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</si>
  <si>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</si>
  <si>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</si>
  <si>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</si>
  <si>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</si>
  <si>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</si>
  <si>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</si>
  <si>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</si>
  <si>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</si>
  <si>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</si>
  <si>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</si>
  <si>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</si>
  <si>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</si>
  <si>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</si>
  <si>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</si>
  <si>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</si>
  <si>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</si>
  <si>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</si>
  <si>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</si>
  <si>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</si>
  <si>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</si>
  <si>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</si>
  <si>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</si>
  <si>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</si>
  <si>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</si>
  <si>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</si>
  <si>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</si>
  <si>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</si>
  <si>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</si>
  <si>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</si>
  <si>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</si>
  <si>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</si>
  <si>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</si>
  <si>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</si>
  <si>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</si>
  <si>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</si>
  <si>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</si>
  <si>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</si>
  <si>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</si>
  <si>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</si>
  <si>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</si>
  <si>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</si>
  <si>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</si>
  <si>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</si>
  <si>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</si>
  <si>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</si>
  <si>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</si>
  <si>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</si>
  <si>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</si>
  <si>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</si>
  <si>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</si>
  <si>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</si>
  <si>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</si>
  <si>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</si>
  <si>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</si>
  <si>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</si>
  <si>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</si>
  <si>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</si>
  <si>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</si>
  <si>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</si>
  <si>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</si>
  <si>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</si>
  <si>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</si>
  <si>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</si>
  <si>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</si>
  <si>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</si>
  <si>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</si>
  <si>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</si>
  <si>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</si>
  <si>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</si>
  <si>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</si>
  <si>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</si>
  <si>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</si>
  <si>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</si>
  <si>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</si>
  <si>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</si>
  <si>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</si>
  <si>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</si>
  <si>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</si>
  <si>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</si>
  <si>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</si>
  <si>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</si>
  <si>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</si>
  <si>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</si>
  <si>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</si>
  <si>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</si>
  <si>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</si>
  <si>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</si>
  <si>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</si>
  <si>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</si>
  <si>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</si>
  <si>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</si>
  <si>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</si>
  <si>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</si>
  <si>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</si>
  <si>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</si>
  <si>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</si>
  <si>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</si>
  <si>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</si>
  <si>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</si>
  <si>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</si>
  <si>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</si>
  <si>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</si>
  <si>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</si>
  <si>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</si>
  <si>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</si>
  <si>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</si>
  <si>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</si>
  <si>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</si>
  <si>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</si>
  <si>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</si>
  <si>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</si>
  <si>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</si>
  <si>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</si>
  <si>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</si>
  <si>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</si>
  <si>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</si>
  <si>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</si>
  <si>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</si>
  <si>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</si>
  <si>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</si>
  <si>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</si>
  <si>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</si>
  <si>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</si>
  <si>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</si>
  <si>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</si>
  <si>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</si>
  <si>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</si>
  <si>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</si>
  <si>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</si>
  <si>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</si>
  <si>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</si>
  <si>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</si>
  <si>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</si>
  <si>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</si>
  <si>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</si>
  <si>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</si>
  <si>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</si>
  <si>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</si>
  <si>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</si>
  <si>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</si>
  <si>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</si>
  <si>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</si>
  <si>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</si>
  <si>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</si>
  <si>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</si>
  <si>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</si>
  <si>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</si>
  <si>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</si>
  <si>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</si>
  <si>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</si>
  <si>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</si>
  <si>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</si>
  <si>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</si>
  <si>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</si>
  <si>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</si>
  <si>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</si>
  <si>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</si>
  <si>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</si>
  <si>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</si>
  <si>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</si>
  <si>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</si>
  <si>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</si>
  <si>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</si>
  <si>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</si>
  <si>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</si>
  <si>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</si>
  <si>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</si>
  <si>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</si>
  <si>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</si>
  <si>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</si>
  <si>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</si>
  <si>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</si>
  <si>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</si>
  <si>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</si>
  <si>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</si>
  <si>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</si>
  <si>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</si>
  <si>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</si>
  <si>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</si>
  <si>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</si>
  <si>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</si>
  <si>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</si>
  <si>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</si>
  <si>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</si>
  <si>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</si>
  <si>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</si>
  <si>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</si>
  <si>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</si>
  <si>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</si>
  <si>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</si>
  <si>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</si>
  <si>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</si>
  <si>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</si>
  <si>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</si>
  <si>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</si>
  <si>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</si>
  <si>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</si>
  <si>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</si>
  <si>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</si>
  <si>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</si>
  <si>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</si>
  <si>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</si>
  <si>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</si>
  <si>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</si>
  <si>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</si>
  <si>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</si>
  <si>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</si>
  <si>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</si>
  <si>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</si>
  <si>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</si>
  <si>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</si>
  <si>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</si>
  <si>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</si>
  <si>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</si>
  <si>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</si>
  <si>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</si>
  <si>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</si>
  <si>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</si>
  <si>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</si>
  <si>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</si>
  <si>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</si>
  <si>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</si>
  <si>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</si>
  <si>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</si>
  <si>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</si>
  <si>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</si>
  <si>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</si>
  <si>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</si>
  <si>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</si>
  <si>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</si>
  <si>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</si>
  <si>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</si>
  <si>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</si>
  <si>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</si>
  <si>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</si>
  <si>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</si>
  <si>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</si>
  <si>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</si>
  <si>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</si>
  <si>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</si>
  <si>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</si>
  <si>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</si>
  <si>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</si>
  <si>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</si>
  <si>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</si>
  <si>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</si>
  <si>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</si>
  <si>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</si>
  <si>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</si>
  <si>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</si>
  <si>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</si>
  <si>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</si>
  <si>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</si>
  <si>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</si>
  <si>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</si>
  <si>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</si>
  <si>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</si>
  <si>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</si>
  <si>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</si>
  <si>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</si>
  <si>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</si>
  <si>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</si>
  <si>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</si>
  <si>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</si>
  <si>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</si>
  <si>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</si>
  <si>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</si>
  <si>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</si>
  <si>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</si>
  <si>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</si>
  <si>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</si>
  <si>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</si>
  <si>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</si>
  <si>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</si>
  <si>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</si>
  <si>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</si>
  <si>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</si>
  <si>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</si>
  <si>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</si>
  <si>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</si>
  <si>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</si>
  <si>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</si>
  <si>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</si>
  <si>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</si>
  <si>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</si>
  <si>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</si>
  <si>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</si>
  <si>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</si>
  <si>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</si>
  <si>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</si>
  <si>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</si>
  <si>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</si>
  <si>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</si>
  <si>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</si>
  <si>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</si>
  <si>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</si>
  <si>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</si>
  <si>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</si>
  <si>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</si>
  <si>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</si>
  <si>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</si>
  <si>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</si>
  <si>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</si>
  <si>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</si>
  <si>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</si>
  <si>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</si>
  <si>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</si>
  <si>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</si>
  <si>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</si>
  <si>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</si>
  <si>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</si>
  <si>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</si>
  <si>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</si>
  <si>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</si>
  <si>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</si>
  <si>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</si>
  <si>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</si>
  <si>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</si>
  <si>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</si>
  <si>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</si>
  <si>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</si>
  <si>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</si>
  <si>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</si>
  <si>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</si>
  <si>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</si>
  <si>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</si>
  <si>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</si>
  <si>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</si>
  <si>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</si>
  <si>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</si>
  <si>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</si>
  <si>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</si>
  <si>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</si>
  <si>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</si>
  <si>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</si>
  <si>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</si>
  <si>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</si>
  <si>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</si>
  <si>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</si>
  <si>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</si>
  <si>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</si>
  <si>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</si>
  <si>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</si>
  <si>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</si>
  <si>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</si>
  <si>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</si>
  <si>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</si>
  <si>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</si>
  <si>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</si>
  <si>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</si>
  <si>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</si>
  <si>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</si>
  <si>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</si>
  <si>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</si>
  <si>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</si>
  <si>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</si>
  <si>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</si>
  <si>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</si>
  <si>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</si>
  <si>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</si>
  <si>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</si>
  <si>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</si>
  <si>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</si>
  <si>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</si>
  <si>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</si>
  <si>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</si>
  <si>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</si>
  <si>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</si>
  <si>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</si>
  <si>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</si>
  <si>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</si>
  <si>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</si>
  <si>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</si>
  <si>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</si>
  <si>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</si>
  <si>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</si>
  <si>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</si>
  <si>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</si>
  <si>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</si>
  <si>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</si>
  <si>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</si>
  <si>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</si>
  <si>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</si>
  <si>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</si>
  <si>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</si>
  <si>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</si>
  <si>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</si>
  <si>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</si>
  <si>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</si>
  <si>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</si>
  <si>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</si>
  <si>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</si>
  <si>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</si>
  <si>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</si>
  <si>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</si>
  <si>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</si>
  <si>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</si>
  <si>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</si>
  <si>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</si>
  <si>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</si>
  <si>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</si>
  <si>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</si>
  <si>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</si>
  <si>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</si>
  <si>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</si>
  <si>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</si>
  <si>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</si>
  <si>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</si>
  <si>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</si>
  <si>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</si>
  <si>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</si>
  <si>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</si>
  <si>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</si>
  <si>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</si>
  <si>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</si>
  <si>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</si>
  <si>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</si>
  <si>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</si>
  <si>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</si>
  <si>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</si>
  <si>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</si>
  <si>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</si>
  <si>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</si>
  <si>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</si>
  <si>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</si>
  <si>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</si>
  <si>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</si>
  <si>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</si>
  <si>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</si>
  <si>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</si>
  <si>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</si>
  <si>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</si>
  <si>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</si>
  <si>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</si>
  <si>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</si>
  <si>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</si>
  <si>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</si>
  <si>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</si>
  <si>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</si>
  <si>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</si>
  <si>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</si>
  <si>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</si>
  <si>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</si>
  <si>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</si>
  <si>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</si>
  <si>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</si>
  <si>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</si>
  <si>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</si>
  <si>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</si>
  <si>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</si>
  <si>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</si>
  <si>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</si>
  <si>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</si>
  <si>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</si>
  <si>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</si>
  <si>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</si>
  <si>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</si>
  <si>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</si>
  <si>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</si>
  <si>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</si>
  <si>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</si>
  <si>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</si>
  <si>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</si>
  <si>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</si>
  <si>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</si>
  <si>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</si>
  <si>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</si>
  <si>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</si>
  <si>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</si>
  <si>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</si>
  <si>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</si>
  <si>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</si>
  <si>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</si>
  <si>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</si>
  <si>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</si>
  <si>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</si>
  <si>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</si>
  <si>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</si>
  <si>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</si>
  <si>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</si>
  <si>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</si>
  <si>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</si>
  <si>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</si>
  <si>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</si>
  <si>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</si>
  <si>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</si>
  <si>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</si>
  <si>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</si>
  <si>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</si>
  <si>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</si>
  <si>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</si>
  <si>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</si>
  <si>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</si>
  <si>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</si>
  <si>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</si>
  <si>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</si>
  <si>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</si>
  <si>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</si>
  <si>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</si>
  <si>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</si>
  <si>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</si>
  <si>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</si>
  <si>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</si>
  <si>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</si>
  <si>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</si>
  <si>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</si>
  <si>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</si>
  <si>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</si>
  <si>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</si>
  <si>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</si>
  <si>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</si>
  <si>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</si>
  <si>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</si>
  <si>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</si>
  <si>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</si>
  <si>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</si>
  <si>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</si>
  <si>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</si>
  <si>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</si>
  <si>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</si>
  <si>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</si>
  <si>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</si>
  <si>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</si>
  <si>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</si>
  <si>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</si>
  <si>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</si>
  <si>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</si>
  <si>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</si>
  <si>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</si>
  <si>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</si>
  <si>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</si>
  <si>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</si>
  <si>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</si>
  <si>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</si>
  <si>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</si>
  <si>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</si>
  <si>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</si>
  <si>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</si>
  <si>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</si>
  <si>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</si>
  <si>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</si>
  <si>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</si>
  <si>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</si>
  <si>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</si>
  <si>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</si>
  <si>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</si>
  <si>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</si>
  <si>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</si>
  <si>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</si>
  <si>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</si>
  <si>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</si>
  <si>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</si>
  <si>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</si>
  <si>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</si>
  <si>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</si>
  <si>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</si>
  <si>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</si>
  <si>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</si>
  <si>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</si>
  <si>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</si>
  <si>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</si>
  <si>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</si>
  <si>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</si>
  <si>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</si>
  <si>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</si>
  <si>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</si>
  <si>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</si>
  <si>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</si>
  <si>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</si>
  <si>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</si>
  <si>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</si>
  <si>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</si>
  <si>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</si>
  <si>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</si>
  <si>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</si>
  <si>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</si>
  <si>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</si>
  <si>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</si>
  <si>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</si>
  <si>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</si>
  <si>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</si>
  <si>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</si>
  <si>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</si>
  <si>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</si>
  <si>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</si>
  <si>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</si>
  <si>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</si>
  <si>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</si>
  <si>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</si>
  <si>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</si>
  <si>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</si>
  <si>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</si>
  <si>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</si>
  <si>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</si>
  <si>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</si>
  <si>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</si>
  <si>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</si>
  <si>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</si>
  <si>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</si>
  <si>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</si>
  <si>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</si>
  <si>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</si>
  <si>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</si>
  <si>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</si>
  <si>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</si>
  <si>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</si>
  <si>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</si>
  <si>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</si>
  <si>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</si>
  <si>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</si>
  <si>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</si>
  <si>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</si>
  <si>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</si>
  <si>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</si>
  <si>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</si>
  <si>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</si>
  <si>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</si>
  <si>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</si>
  <si>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</si>
  <si>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</si>
  <si>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</si>
  <si>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</si>
  <si>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</si>
  <si>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</si>
  <si>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</si>
  <si>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</si>
  <si>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</si>
  <si>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</si>
  <si>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</si>
  <si>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</si>
  <si>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</si>
  <si>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</si>
  <si>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</si>
  <si>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</si>
  <si>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</si>
  <si>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</si>
  <si>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</si>
  <si>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</si>
  <si>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</si>
  <si>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</si>
  <si>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</si>
  <si>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</si>
  <si>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</si>
  <si>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</si>
  <si>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</si>
  <si>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</si>
  <si>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</si>
  <si>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</si>
  <si>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</si>
  <si>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</si>
  <si>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</si>
  <si>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</si>
  <si>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</si>
  <si>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</si>
  <si>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</si>
  <si>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</si>
  <si>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</si>
  <si>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</si>
  <si>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</si>
  <si>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</si>
  <si>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</si>
  <si>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</si>
  <si>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</si>
  <si>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</si>
  <si>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</si>
  <si>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</si>
  <si>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</si>
  <si>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</si>
  <si>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</si>
  <si>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</si>
  <si>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</si>
  <si>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</si>
  <si>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</si>
  <si>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</si>
  <si>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</si>
  <si>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</si>
  <si>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</si>
  <si>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</si>
  <si>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</si>
  <si>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</si>
  <si>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</si>
  <si>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</si>
  <si>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</si>
  <si>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</si>
  <si>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</si>
  <si>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</si>
  <si>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</si>
  <si>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</si>
  <si>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</si>
  <si>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</si>
  <si>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</si>
  <si>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</si>
  <si>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</si>
  <si>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</si>
  <si>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</si>
  <si>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</si>
  <si>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</si>
  <si>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</si>
  <si>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</si>
  <si>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</si>
  <si>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</si>
  <si>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</si>
  <si>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</si>
  <si>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</si>
  <si>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</si>
  <si>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</si>
  <si>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</si>
  <si>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</si>
  <si>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</si>
  <si>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</si>
  <si>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</si>
  <si>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</si>
  <si>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</si>
  <si>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</si>
  <si>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</si>
  <si>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</si>
  <si>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</si>
  <si>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</si>
  <si>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</si>
  <si>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</si>
  <si>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</si>
  <si>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</si>
  <si>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</si>
  <si>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</si>
  <si>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</si>
  <si>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</si>
  <si>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</si>
  <si>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</si>
  <si>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</si>
  <si>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</si>
  <si>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</si>
  <si>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</si>
  <si>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</si>
  <si>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</si>
  <si>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</si>
  <si>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</si>
  <si>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</si>
  <si>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</si>
  <si>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</si>
  <si>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</si>
  <si>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</si>
  <si>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</si>
  <si>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</si>
  <si>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</si>
  <si>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</si>
  <si>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</si>
  <si>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</si>
  <si>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</si>
  <si>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</si>
  <si>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</si>
  <si>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</si>
  <si>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</si>
  <si>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</si>
  <si>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</si>
  <si>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</si>
  <si>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</si>
  <si>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</si>
  <si>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</si>
  <si>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</si>
  <si>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</si>
  <si>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</si>
  <si>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</si>
  <si>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</si>
  <si>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</si>
  <si>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</si>
  <si>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</si>
  <si>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</si>
  <si>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</si>
  <si>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</si>
  <si>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</si>
  <si>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</si>
  <si>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</si>
  <si>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</si>
  <si>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</si>
  <si>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</si>
  <si>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</si>
  <si>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</si>
  <si>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</si>
  <si>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</si>
  <si>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</si>
  <si>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</si>
  <si>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</si>
  <si>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</si>
  <si>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</si>
  <si>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</si>
  <si>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</si>
  <si>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</si>
  <si>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</si>
  <si>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</si>
  <si>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</si>
  <si>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</si>
  <si>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</si>
  <si>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</si>
  <si>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</si>
  <si>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</si>
  <si>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</si>
  <si>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</si>
  <si>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</si>
  <si>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</si>
  <si>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</si>
  <si>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</si>
  <si>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</si>
  <si>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</si>
  <si>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</si>
  <si>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</si>
  <si>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</si>
  <si>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</si>
  <si>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</si>
  <si>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</si>
  <si>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</si>
  <si>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</si>
  <si>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</si>
  <si>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</si>
  <si>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</si>
  <si>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</si>
  <si>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</si>
  <si>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</si>
  <si>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</si>
  <si>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</si>
  <si>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</si>
  <si>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</si>
  <si>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</si>
  <si>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</si>
  <si>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</si>
  <si>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</si>
  <si>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</si>
  <si>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</si>
  <si>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</si>
  <si>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</si>
  <si>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</si>
  <si>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</si>
  <si>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</si>
  <si>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</si>
  <si>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</si>
  <si>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</si>
  <si>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</si>
  <si>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</si>
  <si>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</si>
  <si>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</si>
  <si>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</si>
  <si>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</si>
  <si>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</si>
  <si>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</si>
  <si>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</si>
  <si>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</si>
  <si>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</si>
  <si>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</si>
  <si>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</si>
  <si>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</si>
  <si>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</si>
  <si>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</si>
  <si>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</si>
  <si>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</si>
  <si>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</si>
  <si>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</si>
  <si>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</si>
  <si>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</si>
  <si>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</si>
  <si>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</si>
  <si>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</si>
  <si>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</si>
  <si>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</si>
  <si>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</si>
  <si>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</si>
  <si>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</si>
  <si>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</si>
  <si>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</si>
  <si>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</si>
  <si>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</si>
  <si>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</si>
  <si>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</si>
  <si>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</si>
  <si>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</si>
  <si>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</si>
  <si>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</si>
  <si>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</si>
  <si>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</si>
  <si>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</si>
  <si>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</si>
  <si>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</si>
  <si>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</si>
  <si>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</si>
  <si>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</si>
  <si>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</si>
  <si>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</si>
  <si>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</si>
  <si>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</si>
  <si>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</si>
  <si>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</si>
  <si>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</si>
  <si>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</si>
  <si>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</si>
  <si>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</si>
  <si>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</si>
  <si>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</si>
  <si>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</si>
  <si>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</si>
  <si>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</si>
  <si>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</si>
  <si>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</si>
  <si>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</si>
  <si>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</si>
  <si>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</si>
  <si>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</si>
  <si>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</si>
  <si>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</si>
  <si>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</si>
  <si>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</si>
  <si>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</si>
  <si>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</si>
  <si>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</si>
  <si>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</si>
  <si>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</si>
  <si>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</si>
  <si>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</si>
  <si>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</si>
  <si>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</si>
  <si>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</si>
  <si>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</si>
  <si>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</si>
  <si>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</si>
  <si>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</si>
  <si>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</si>
  <si>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</si>
  <si>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</si>
  <si>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</si>
  <si>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</si>
  <si>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</si>
  <si>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</si>
  <si>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</si>
  <si>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</si>
  <si>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</si>
  <si>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</si>
  <si>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</si>
  <si>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</si>
  <si>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</si>
  <si>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</si>
  <si>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</si>
  <si>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</si>
  <si>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</si>
  <si>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</si>
  <si>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</si>
  <si>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</si>
  <si>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</si>
  <si>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</si>
  <si>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</si>
  <si>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</si>
  <si>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</si>
  <si>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</si>
  <si>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</si>
  <si>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</si>
  <si>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</si>
  <si>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</si>
  <si>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</si>
  <si>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</si>
  <si>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</si>
  <si>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</si>
  <si>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</si>
  <si>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</si>
  <si>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</si>
  <si>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</si>
  <si>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</si>
  <si>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</si>
  <si>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</si>
  <si>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</si>
  <si>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</si>
  <si>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</si>
  <si>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</si>
  <si>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</si>
  <si>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</si>
  <si>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</si>
  <si>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</si>
  <si>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</si>
  <si>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</si>
  <si>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</si>
  <si>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</si>
  <si>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</si>
  <si>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</si>
  <si>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</si>
  <si>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</si>
  <si>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</si>
  <si>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</si>
  <si>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</si>
  <si>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</si>
  <si>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</si>
  <si>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</si>
  <si>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</si>
  <si>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</si>
  <si>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</si>
  <si>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</si>
  <si>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</si>
  <si>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</si>
  <si>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</si>
  <si>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</si>
  <si>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</si>
  <si>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</si>
  <si>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</si>
  <si>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</si>
  <si>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</si>
  <si>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</si>
  <si>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</si>
  <si>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</si>
  <si>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</si>
  <si>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</si>
  <si>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</si>
  <si>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</si>
  <si>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</si>
  <si>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</si>
  <si>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</si>
  <si>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</si>
  <si>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</si>
  <si>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</si>
  <si>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</si>
  <si>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</si>
  <si>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</si>
  <si>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</si>
  <si>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</si>
  <si>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</si>
  <si>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</si>
  <si>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</si>
  <si>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</si>
  <si>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</si>
  <si>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</si>
  <si>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</si>
  <si>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</si>
  <si>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</si>
  <si>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</si>
  <si>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</si>
  <si>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</si>
  <si>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</si>
  <si>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</si>
  <si>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</si>
  <si>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</si>
  <si>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</si>
  <si>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</si>
  <si>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</si>
  <si>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</si>
  <si>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</si>
  <si>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</si>
  <si>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</si>
  <si>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</si>
  <si>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</si>
  <si>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</si>
  <si>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</si>
  <si>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</si>
  <si>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</si>
  <si>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</si>
  <si>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</si>
  <si>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</si>
  <si>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</si>
  <si>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</si>
  <si>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</si>
  <si>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</si>
  <si>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</si>
  <si>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</si>
  <si>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</si>
  <si>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</si>
  <si>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</si>
  <si>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</si>
  <si>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</si>
  <si>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</si>
  <si>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</si>
  <si>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</si>
  <si>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</si>
  <si>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</si>
  <si>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</si>
  <si>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</si>
  <si>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</si>
  <si>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</si>
  <si>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</si>
  <si>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</si>
  <si>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</si>
  <si>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</si>
  <si>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</si>
  <si>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</si>
  <si>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</si>
  <si>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</si>
  <si>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</si>
  <si>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</si>
  <si>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</si>
  <si>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</si>
  <si>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</si>
  <si>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</si>
  <si>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</si>
  <si>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</si>
  <si>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</si>
  <si>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</si>
  <si>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</si>
  <si>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</si>
  <si>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</si>
  <si>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</si>
  <si>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</si>
  <si>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</si>
  <si>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</si>
  <si>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</si>
  <si>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</si>
  <si>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</si>
  <si>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</si>
  <si>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</si>
  <si>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</si>
  <si>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</si>
  <si>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</si>
  <si>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</si>
  <si>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</si>
  <si>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</si>
  <si>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</si>
  <si>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</si>
  <si>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</si>
  <si>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</si>
  <si>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</si>
  <si>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</si>
  <si>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</si>
  <si>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</si>
  <si>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</si>
  <si>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</si>
  <si>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</si>
  <si>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</si>
  <si>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</si>
  <si>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</si>
  <si>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</si>
  <si>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</si>
  <si>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</si>
  <si>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</si>
  <si>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</si>
  <si>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</si>
  <si>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</si>
  <si>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</si>
  <si>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</si>
  <si>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</si>
  <si>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</si>
  <si>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</si>
  <si>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</si>
  <si>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</si>
  <si>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</si>
  <si>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</si>
  <si>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</si>
  <si>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</si>
  <si>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</si>
  <si>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</si>
  <si>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</si>
  <si>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</si>
  <si>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</si>
  <si>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</si>
  <si>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</si>
  <si>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</si>
  <si>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</si>
  <si>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</si>
  <si>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</si>
  <si>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</si>
  <si>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</si>
  <si>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</si>
  <si>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</si>
  <si>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</si>
  <si>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</si>
  <si>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</si>
  <si>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</si>
  <si>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</si>
  <si>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</si>
  <si>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</si>
  <si>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</si>
  <si>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</si>
  <si>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</si>
  <si>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</si>
  <si>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</si>
  <si>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</si>
  <si>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</si>
  <si>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</si>
  <si>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</si>
  <si>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</si>
  <si>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</si>
  <si>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</si>
  <si>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</si>
  <si>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</si>
  <si>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</si>
  <si>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</si>
  <si>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</si>
  <si>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</si>
  <si>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</si>
  <si>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</si>
  <si>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</si>
  <si>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</si>
  <si>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</si>
  <si>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</si>
  <si>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</si>
  <si>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</si>
  <si>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</si>
  <si>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</si>
  <si>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</si>
  <si>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</si>
  <si>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</si>
  <si>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</si>
  <si>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</si>
  <si>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</si>
  <si>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</si>
  <si>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</si>
  <si>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</si>
  <si>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</si>
  <si>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</si>
  <si>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</si>
  <si>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</si>
  <si>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</si>
  <si>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</si>
  <si>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</si>
  <si>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</si>
  <si>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</si>
  <si>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</si>
  <si>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</si>
  <si>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</si>
  <si>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</si>
  <si>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</si>
  <si>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</si>
  <si>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</si>
  <si>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</si>
  <si>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</si>
  <si>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</si>
  <si>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</si>
  <si>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</si>
  <si>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</si>
  <si>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</si>
  <si>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</si>
  <si>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</si>
  <si>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</si>
  <si>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</si>
  <si>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</si>
  <si>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</si>
  <si>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</si>
  <si>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</si>
  <si>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</si>
  <si>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</si>
  <si>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</si>
  <si>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</si>
  <si>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</si>
  <si>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</si>
  <si>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</si>
  <si>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</si>
  <si>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</si>
  <si>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</si>
  <si>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</si>
  <si>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</si>
  <si>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</si>
  <si>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</si>
  <si>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</si>
  <si>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</si>
  <si>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</si>
  <si>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</si>
  <si>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</si>
  <si>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</si>
  <si>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</si>
  <si>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</si>
  <si>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</si>
  <si>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</si>
  <si>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</si>
  <si>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</si>
  <si>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</si>
  <si>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</si>
  <si>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</si>
  <si>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</si>
  <si>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</si>
  <si>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</si>
  <si>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</si>
  <si>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</si>
  <si>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</si>
  <si>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</si>
  <si>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</si>
  <si>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</si>
  <si>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</si>
  <si>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</si>
  <si>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</si>
  <si>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</si>
  <si>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</si>
  <si>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</si>
  <si>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</si>
  <si>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</si>
  <si>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</si>
  <si>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</si>
  <si>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</si>
  <si>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</si>
  <si>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</si>
  <si>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</si>
  <si>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</si>
  <si>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</si>
  <si>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</si>
  <si>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</si>
  <si>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</si>
  <si>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</si>
  <si>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</si>
  <si>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</si>
  <si>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</si>
  <si>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</si>
  <si>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</si>
  <si>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</si>
  <si>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</si>
  <si>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</si>
  <si>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</si>
  <si>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</si>
  <si>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</si>
  <si>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</si>
  <si>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</si>
  <si>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</si>
  <si>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</si>
  <si>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</si>
  <si>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</si>
  <si>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</si>
  <si>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</si>
  <si>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</si>
  <si>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</si>
  <si>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</si>
  <si>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</si>
  <si>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</si>
  <si>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</si>
  <si>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</si>
  <si>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</si>
  <si>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</si>
  <si>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</si>
  <si>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</si>
  <si>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</si>
  <si>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</si>
  <si>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</si>
  <si>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</si>
  <si>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</si>
  <si>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</si>
  <si>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</si>
  <si>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</si>
  <si>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</si>
  <si>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</si>
  <si>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</si>
  <si>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</si>
  <si>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</si>
  <si>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</si>
  <si>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</si>
  <si>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</si>
  <si>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</si>
  <si>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</si>
  <si>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</si>
  <si>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</si>
  <si>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</si>
  <si>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</si>
  <si>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</si>
  <si>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</si>
  <si>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</si>
  <si>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</si>
  <si>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</si>
  <si>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</si>
  <si>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</si>
  <si>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</si>
  <si>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</si>
  <si>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</si>
  <si>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</si>
  <si>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</si>
  <si>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</si>
  <si>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</si>
  <si>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</si>
  <si>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</si>
  <si>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</si>
  <si>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</si>
  <si>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</si>
  <si>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</si>
  <si>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</si>
  <si>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</si>
  <si>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</si>
  <si>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</si>
  <si>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</si>
  <si>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</si>
  <si>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</si>
  <si>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</si>
  <si>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</si>
  <si>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</si>
  <si>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</si>
  <si>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</si>
  <si>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</si>
  <si>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</si>
  <si>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</si>
  <si>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</si>
  <si>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</si>
  <si>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</si>
  <si>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</si>
  <si>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</si>
  <si>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</si>
  <si>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</si>
  <si>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</si>
  <si>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</si>
  <si>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</si>
  <si>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</si>
  <si>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</si>
  <si>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</si>
  <si>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</si>
  <si>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</si>
  <si>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</si>
  <si>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</si>
  <si>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</si>
  <si>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</si>
  <si>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</si>
  <si>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</si>
  <si>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</si>
  <si>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</si>
  <si>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</si>
  <si>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</si>
  <si>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</si>
  <si>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</si>
  <si>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</si>
  <si>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</si>
  <si>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</si>
  <si>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</si>
  <si>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</si>
  <si>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</si>
  <si>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</si>
  <si>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</si>
  <si>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</si>
  <si>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</si>
  <si>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</si>
  <si>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</si>
  <si>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</si>
  <si>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</si>
  <si>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</si>
  <si>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</si>
  <si>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</si>
  <si>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</si>
  <si>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</si>
  <si>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</si>
  <si>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</si>
  <si>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</si>
  <si>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</si>
  <si>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</si>
  <si>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</si>
  <si>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</si>
  <si>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</si>
  <si>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</si>
  <si>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</si>
  <si>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</si>
  <si>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</si>
  <si>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</si>
  <si>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</si>
  <si>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</si>
  <si>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</si>
  <si>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</si>
  <si>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</si>
  <si>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</si>
  <si>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</si>
  <si>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</si>
  <si>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</si>
  <si>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</si>
  <si>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</si>
  <si>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</si>
  <si>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</si>
  <si>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</si>
  <si>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</si>
  <si>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</si>
  <si>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</si>
  <si>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</si>
  <si>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</si>
  <si>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</si>
  <si>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</si>
  <si>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</si>
  <si>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</si>
  <si>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</si>
  <si>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</si>
  <si>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</si>
  <si>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</si>
  <si>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</si>
  <si>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</si>
  <si>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</si>
  <si>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</si>
  <si>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</si>
  <si>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</si>
  <si>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</si>
  <si>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</si>
  <si>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</si>
  <si>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</si>
  <si>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</si>
  <si>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</si>
  <si>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</si>
  <si>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</si>
  <si>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</si>
  <si>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</si>
  <si>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</si>
  <si>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</si>
  <si>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</si>
  <si>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</si>
  <si>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</si>
  <si>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</si>
  <si>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</si>
  <si>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</si>
  <si>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</si>
  <si>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</si>
  <si>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</si>
  <si>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</si>
  <si>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</si>
  <si>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</si>
  <si>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</si>
  <si>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</si>
  <si>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</si>
  <si>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</si>
  <si>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</si>
  <si>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</si>
  <si>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</si>
  <si>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</si>
  <si>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</si>
  <si>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</si>
  <si>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</si>
  <si>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</si>
  <si>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</si>
  <si>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</si>
  <si>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</si>
  <si>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</si>
  <si>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</si>
  <si>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</si>
  <si>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</si>
  <si>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</si>
  <si>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</si>
  <si>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</si>
  <si>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</si>
  <si>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</si>
  <si>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</si>
  <si>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</si>
  <si>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</si>
  <si>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</si>
  <si>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</si>
  <si>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</si>
  <si>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</si>
  <si>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</si>
  <si>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</si>
  <si>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</si>
  <si>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</si>
  <si>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</si>
  <si>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</si>
  <si>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</si>
  <si>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</si>
  <si>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</si>
  <si>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</si>
  <si>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</si>
  <si>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</si>
  <si>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</si>
  <si>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</si>
  <si>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</si>
  <si>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</si>
  <si>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</si>
  <si>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</si>
  <si>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</si>
  <si>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</si>
  <si>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</si>
  <si>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</si>
  <si>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</si>
  <si>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</si>
  <si>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</si>
  <si>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</si>
  <si>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</si>
  <si>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</si>
  <si>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</si>
  <si>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</si>
  <si>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</si>
  <si>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</si>
  <si>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</si>
  <si>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</si>
  <si>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</si>
  <si>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</si>
  <si>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</si>
  <si>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</si>
  <si>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</si>
  <si>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</si>
  <si>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</si>
  <si>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</si>
  <si>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</si>
  <si>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</si>
  <si>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</si>
  <si>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</si>
  <si>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</si>
  <si>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</si>
  <si>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</si>
  <si>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</si>
  <si>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</si>
  <si>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</si>
  <si>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</si>
  <si>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</si>
  <si>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</si>
  <si>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</si>
  <si>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</si>
  <si>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</si>
  <si>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</si>
  <si>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</si>
  <si>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</si>
  <si>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</si>
  <si>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</si>
  <si>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</si>
  <si>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</si>
  <si>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</si>
  <si>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</si>
  <si>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</si>
  <si>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</si>
  <si>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</si>
  <si>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</si>
  <si>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</si>
  <si>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</si>
  <si>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</si>
  <si>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</si>
  <si>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</si>
  <si>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</si>
  <si>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</si>
  <si>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</si>
  <si>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</si>
  <si>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</si>
  <si>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</si>
  <si>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</si>
  <si>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</si>
  <si>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</si>
  <si>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</si>
  <si>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</si>
  <si>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</si>
  <si>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</si>
  <si>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</si>
  <si>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</si>
  <si>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</si>
  <si>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</si>
  <si>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</si>
  <si>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</si>
  <si>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</si>
  <si>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</si>
  <si>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</si>
  <si>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</si>
  <si>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</si>
  <si>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</si>
  <si>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</si>
  <si>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</si>
  <si>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</si>
  <si>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</si>
  <si>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</si>
  <si>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</si>
  <si>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</si>
  <si>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</si>
  <si>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</si>
  <si>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</si>
  <si>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</si>
  <si>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</si>
  <si>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</si>
  <si>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</si>
  <si>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</si>
  <si>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</si>
  <si>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</si>
  <si>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</si>
  <si>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</si>
  <si>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</si>
  <si>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</si>
  <si>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</si>
  <si>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</si>
  <si>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</si>
  <si>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</si>
  <si>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</si>
  <si>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</si>
  <si>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</si>
  <si>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</si>
  <si>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</si>
  <si>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</si>
  <si>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</si>
  <si>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</si>
  <si>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</si>
  <si>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</si>
  <si>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</si>
  <si>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</si>
  <si>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</si>
  <si>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</si>
  <si>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</si>
  <si>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</si>
  <si>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</si>
  <si>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</si>
  <si>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</si>
  <si>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</si>
  <si>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</si>
  <si>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</si>
  <si>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</si>
  <si>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</si>
  <si>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</si>
  <si>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</si>
  <si>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</si>
  <si>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</si>
  <si>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</si>
  <si>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</si>
  <si>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</si>
  <si>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</si>
  <si>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</si>
  <si>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</si>
  <si>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</si>
  <si>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</si>
  <si>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</si>
  <si>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</si>
  <si>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</si>
  <si>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</si>
  <si>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</si>
  <si>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</si>
  <si>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</si>
  <si>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</si>
  <si>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</si>
  <si>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</si>
  <si>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</si>
  <si>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</si>
  <si>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</si>
  <si>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</si>
  <si>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</si>
  <si>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</si>
  <si>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</si>
  <si>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</si>
  <si>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</si>
  <si>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</si>
  <si>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</si>
  <si>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</si>
  <si>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</si>
  <si>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</si>
  <si>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</si>
  <si>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</si>
  <si>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</si>
  <si>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</si>
  <si>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</si>
  <si>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</si>
  <si>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</si>
  <si>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</si>
  <si>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</si>
  <si>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</si>
  <si>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</si>
  <si>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</si>
  <si>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</si>
  <si>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</si>
  <si>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</si>
  <si>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</si>
  <si>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</si>
  <si>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</si>
  <si>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</si>
  <si>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</si>
  <si>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</si>
  <si>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</si>
  <si>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</si>
  <si>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</si>
  <si>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</si>
  <si>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</si>
  <si>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</si>
  <si>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</si>
  <si>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</si>
  <si>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</si>
  <si>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</si>
  <si>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</si>
  <si>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</si>
  <si>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</si>
  <si>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</si>
  <si>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</si>
  <si>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</si>
  <si>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</si>
  <si>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</si>
  <si>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</si>
  <si>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</si>
  <si>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</si>
  <si>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</si>
  <si>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</si>
  <si>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</si>
  <si>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</si>
  <si>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</si>
  <si>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</si>
  <si>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</si>
  <si>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</si>
  <si>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</si>
  <si>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</si>
  <si>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</si>
  <si>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</si>
  <si>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</si>
  <si>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</si>
  <si>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</si>
  <si>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</si>
  <si>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</si>
  <si>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</si>
  <si>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</si>
  <si>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</si>
  <si>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</si>
  <si>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</si>
  <si>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</si>
  <si>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</si>
  <si>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</si>
  <si>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</si>
  <si>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</si>
  <si>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</si>
  <si>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</si>
  <si>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</si>
  <si>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</si>
  <si>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</si>
  <si>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</si>
  <si>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</si>
  <si>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</si>
  <si>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</si>
  <si>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</si>
  <si>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</si>
  <si>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</si>
  <si>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</si>
  <si>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</si>
  <si>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</si>
  <si>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</si>
  <si>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</si>
  <si>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</si>
  <si>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</si>
  <si>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</si>
  <si>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</si>
  <si>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</si>
  <si>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</si>
  <si>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</si>
  <si>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</si>
  <si>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</si>
  <si>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</si>
  <si>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</si>
  <si>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</si>
  <si>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</si>
  <si>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</si>
  <si>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</si>
  <si>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</si>
  <si>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</si>
  <si>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</si>
  <si>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</si>
  <si>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</si>
  <si>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</si>
  <si>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</si>
  <si>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</si>
  <si>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</si>
  <si>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</si>
  <si>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</si>
  <si>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</si>
  <si>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</si>
  <si>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</si>
  <si>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</si>
  <si>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</si>
  <si>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</si>
  <si>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</si>
  <si>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</si>
  <si>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</si>
  <si>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</si>
  <si>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</si>
  <si>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</si>
  <si>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</si>
  <si>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</si>
  <si>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</si>
  <si>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</si>
  <si>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</si>
  <si>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</si>
  <si>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</si>
  <si>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</si>
  <si>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</si>
  <si>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</si>
  <si>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</si>
  <si>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</si>
  <si>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</si>
  <si>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</si>
  <si>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</si>
  <si>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</si>
  <si>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</si>
  <si>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</si>
  <si>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</si>
  <si>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</si>
  <si>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</si>
  <si>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</si>
  <si>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</si>
  <si>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</si>
  <si>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</si>
  <si>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</si>
  <si>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</si>
  <si>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</si>
  <si>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</si>
  <si>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</si>
  <si>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</si>
  <si>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</si>
  <si>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</si>
  <si>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</si>
  <si>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</si>
  <si>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</si>
  <si>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</si>
  <si>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</si>
  <si>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</si>
  <si>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</si>
  <si>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</si>
  <si>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</si>
  <si>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</si>
  <si>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</si>
  <si>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</si>
  <si>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</si>
  <si>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</si>
  <si>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</si>
  <si>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</si>
  <si>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</si>
  <si>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</si>
  <si>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</si>
  <si>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</si>
  <si>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</si>
  <si>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</si>
  <si>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</si>
  <si>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</si>
  <si>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</si>
  <si>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</si>
  <si>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</si>
  <si>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</si>
  <si>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</si>
  <si>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</si>
  <si>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</si>
  <si>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</si>
  <si>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</si>
  <si>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</si>
  <si>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</si>
  <si>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</si>
  <si>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</si>
  <si>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</si>
  <si>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</si>
  <si>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</si>
  <si>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</si>
  <si>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</si>
  <si>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</si>
  <si>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</si>
  <si>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</si>
  <si>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</si>
  <si>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</si>
  <si>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</si>
  <si>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</si>
  <si>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</si>
  <si>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</si>
  <si>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</si>
  <si>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</si>
  <si>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</si>
  <si>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</si>
  <si>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</si>
  <si>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</si>
  <si>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</si>
  <si>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</si>
  <si>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</si>
  <si>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</si>
  <si>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</si>
  <si>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</si>
  <si>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</si>
  <si>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</si>
  <si>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</si>
  <si>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</si>
  <si>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</si>
  <si>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</si>
  <si>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</si>
  <si>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</si>
  <si>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</si>
  <si>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</si>
  <si>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</si>
  <si>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</si>
  <si>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</si>
  <si>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</si>
  <si>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</si>
  <si>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</si>
  <si>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</si>
  <si>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</si>
  <si>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</si>
  <si>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</si>
  <si>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</si>
  <si>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</si>
  <si>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</si>
  <si>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</si>
  <si>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</si>
  <si>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</si>
  <si>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</si>
  <si>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</si>
  <si>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</si>
  <si>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</si>
  <si>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</si>
  <si>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</si>
  <si>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</si>
  <si>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</si>
  <si>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</si>
  <si>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</si>
  <si>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</si>
  <si>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</si>
  <si>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</si>
  <si>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</si>
  <si>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</si>
  <si>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</si>
  <si>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</si>
  <si>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</si>
  <si>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</si>
  <si>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</si>
  <si>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</si>
  <si>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</si>
  <si>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</si>
  <si>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</si>
  <si>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</si>
  <si>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</si>
  <si>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</si>
  <si>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</si>
  <si>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</si>
  <si>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</si>
  <si>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</si>
  <si>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</si>
  <si>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</si>
  <si>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</si>
  <si>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</si>
  <si>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</si>
  <si>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</si>
  <si>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</si>
  <si>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</si>
  <si>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</si>
  <si>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</si>
  <si>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</si>
  <si>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</si>
  <si>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</si>
  <si>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</si>
  <si>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</si>
  <si>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</si>
  <si>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</si>
  <si>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</si>
  <si>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</si>
  <si>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</si>
  <si>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</si>
  <si>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</si>
  <si>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</si>
  <si>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</si>
  <si>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</si>
  <si>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</si>
  <si>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</si>
  <si>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</si>
  <si>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</si>
  <si>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</si>
  <si>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</si>
  <si>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</si>
  <si>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</si>
  <si>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</si>
  <si>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</si>
  <si>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</si>
  <si>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</si>
  <si>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</si>
  <si>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</si>
  <si>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</si>
  <si>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</si>
  <si>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</si>
  <si>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</si>
  <si>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</si>
  <si>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</si>
  <si>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</si>
  <si>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</si>
  <si>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</si>
  <si>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</si>
  <si>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</si>
  <si>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</si>
  <si>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</si>
  <si>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</si>
  <si>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</si>
  <si>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</si>
  <si>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</si>
  <si>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</si>
  <si>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</si>
  <si>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</si>
  <si>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</si>
  <si>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</si>
  <si>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</si>
  <si>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</si>
  <si>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</si>
  <si>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</si>
  <si>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</si>
  <si>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</si>
  <si>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</si>
  <si>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</si>
  <si>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</si>
  <si>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</si>
  <si>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</si>
  <si>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</si>
  <si>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</si>
  <si>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</si>
  <si>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</si>
  <si>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</si>
  <si>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</si>
  <si>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</si>
  <si>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</si>
  <si>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</si>
  <si>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</si>
  <si>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</si>
  <si>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</si>
  <si>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</si>
  <si>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</si>
  <si>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</si>
  <si>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</si>
  <si>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</si>
  <si>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</si>
  <si>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</si>
  <si>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</si>
  <si>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</si>
  <si>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</si>
  <si>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</si>
  <si>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</si>
  <si>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</si>
  <si>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</si>
  <si>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</si>
  <si>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</si>
  <si>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</si>
  <si>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</si>
  <si>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</si>
  <si>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</si>
  <si>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</si>
  <si>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</si>
  <si>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</si>
  <si>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</si>
  <si>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</si>
  <si>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</si>
  <si>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</si>
  <si>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</si>
  <si>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</si>
  <si>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</si>
  <si>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</si>
  <si>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</si>
  <si>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</si>
  <si>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</si>
  <si>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</si>
  <si>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</si>
  <si>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</si>
  <si>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</si>
  <si>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</si>
  <si>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</si>
  <si>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</si>
  <si>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</si>
  <si>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</si>
  <si>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</si>
  <si>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</si>
  <si>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</si>
  <si>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</si>
  <si>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</si>
  <si>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</si>
  <si>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</si>
  <si>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</si>
  <si>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</si>
  <si>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</si>
  <si>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</si>
  <si>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</si>
  <si>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</si>
  <si>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</si>
  <si>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</si>
  <si>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</si>
  <si>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</si>
  <si>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</si>
  <si>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</si>
  <si>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</si>
  <si>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</si>
  <si>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</si>
  <si>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</si>
  <si>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</si>
  <si>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</si>
  <si>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</si>
  <si>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</si>
  <si>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</si>
  <si>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</si>
  <si>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</si>
  <si>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</si>
  <si>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</si>
  <si>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</si>
  <si>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</si>
  <si>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</si>
  <si>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</si>
  <si>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</si>
  <si>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</si>
  <si>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</si>
  <si>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</si>
  <si>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</si>
  <si>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</si>
  <si>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</si>
  <si>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</si>
  <si>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</si>
  <si>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</si>
  <si>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</si>
  <si>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</si>
  <si>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</si>
  <si>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</si>
  <si>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</si>
  <si>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</si>
  <si>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</si>
  <si>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</si>
  <si>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</si>
  <si>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</si>
  <si>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</si>
  <si>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</si>
  <si>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</si>
  <si>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</si>
  <si>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</si>
  <si>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</si>
  <si>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</si>
  <si>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</si>
  <si>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</si>
  <si>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</si>
  <si>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</si>
  <si>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</si>
  <si>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</si>
  <si>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</si>
  <si>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</si>
  <si>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</si>
  <si>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</si>
  <si>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</si>
  <si>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</si>
  <si>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</si>
  <si>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</si>
  <si>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</si>
  <si>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</si>
  <si>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</si>
  <si>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</si>
  <si>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</si>
  <si>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</si>
  <si>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</si>
  <si>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</si>
  <si>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</si>
  <si>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</si>
  <si>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</si>
  <si>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</si>
  <si>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</si>
  <si>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</si>
  <si>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</si>
  <si>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</si>
  <si>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</si>
  <si>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</si>
  <si>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</si>
  <si>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</si>
  <si>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</si>
  <si>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</si>
  <si>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</si>
  <si>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</si>
  <si>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</si>
  <si>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</si>
  <si>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</si>
  <si>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</si>
  <si>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</si>
  <si>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</si>
  <si>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</si>
  <si>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</si>
  <si>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</si>
  <si>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</si>
  <si>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</si>
  <si>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</si>
  <si>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</si>
  <si>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</si>
  <si>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</si>
  <si>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</si>
  <si>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</si>
  <si>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</si>
  <si>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</si>
  <si>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</si>
  <si>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</si>
  <si>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</si>
  <si>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</si>
  <si>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</si>
  <si>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</si>
  <si>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</si>
  <si>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</si>
  <si>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</si>
  <si>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</si>
  <si>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</si>
  <si>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</si>
  <si>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</si>
  <si>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</si>
  <si>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</si>
  <si>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</si>
  <si>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</si>
  <si>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</si>
  <si>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</si>
  <si>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</si>
  <si>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</si>
  <si>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</si>
  <si>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</si>
  <si>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</si>
  <si>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</si>
  <si>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</si>
  <si>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</si>
  <si>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</si>
  <si>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</si>
  <si>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</si>
  <si>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</si>
  <si>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</si>
  <si>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</si>
  <si>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</si>
  <si>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</si>
  <si>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</si>
  <si>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</si>
  <si>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</si>
  <si>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</si>
  <si>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</si>
  <si>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</si>
  <si>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</si>
  <si>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</si>
  <si>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</si>
  <si>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</si>
  <si>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</si>
  <si>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</si>
  <si>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</si>
  <si>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</si>
  <si>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</si>
  <si>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</si>
  <si>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</si>
  <si>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</si>
  <si>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</si>
  <si>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</si>
  <si>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</si>
  <si>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</si>
  <si>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</si>
  <si>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</si>
  <si>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</si>
  <si>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</si>
  <si>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</si>
  <si>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</si>
  <si>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</si>
  <si>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</si>
  <si>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</si>
  <si>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</si>
  <si>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</si>
  <si>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</si>
  <si>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</si>
  <si>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</si>
  <si>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</si>
  <si>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</si>
  <si>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</si>
  <si>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</si>
  <si>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</si>
  <si>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</si>
  <si>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</si>
  <si>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</si>
  <si>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</si>
  <si>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</si>
  <si>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</si>
  <si>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</si>
  <si>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</si>
  <si>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</si>
  <si>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</si>
  <si>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</si>
  <si>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</si>
  <si>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</si>
  <si>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</si>
  <si>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</si>
  <si>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</si>
  <si>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</si>
  <si>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</si>
  <si>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</si>
  <si>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</si>
  <si>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</si>
  <si>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</si>
  <si>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</si>
  <si>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</si>
  <si>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</si>
  <si>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</si>
  <si>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</si>
  <si>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</si>
  <si>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</si>
  <si>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</si>
  <si>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</si>
  <si>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</si>
  <si>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</si>
  <si>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</si>
  <si>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</si>
  <si>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</si>
  <si>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</si>
  <si>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</si>
  <si>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</si>
  <si>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</si>
  <si>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</si>
  <si>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</si>
  <si>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</si>
  <si>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</si>
  <si>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</si>
  <si>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</si>
  <si>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</si>
  <si>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</si>
  <si>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</si>
  <si>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</si>
  <si>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</si>
  <si>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</si>
  <si>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</si>
  <si>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</si>
  <si>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</si>
  <si>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</si>
  <si>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</si>
  <si>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</si>
  <si>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</si>
  <si>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</si>
  <si>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</si>
  <si>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</si>
  <si>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</si>
  <si>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</si>
  <si>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</si>
  <si>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</si>
  <si>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</si>
  <si>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</si>
  <si>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</si>
  <si>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</si>
  <si>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</si>
  <si>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</si>
  <si>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</si>
  <si>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</si>
  <si>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</si>
  <si>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</si>
  <si>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</si>
  <si>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</si>
  <si>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</si>
  <si>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</si>
  <si>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</si>
  <si>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</si>
  <si>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</si>
  <si>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</si>
  <si>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</si>
  <si>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</si>
  <si>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</si>
  <si>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</si>
  <si>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</si>
  <si>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</si>
  <si>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</si>
  <si>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</si>
  <si>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</si>
  <si>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</si>
  <si>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</si>
  <si>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</si>
  <si>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</si>
  <si>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</si>
  <si>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</si>
  <si>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</si>
  <si>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</si>
  <si>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</si>
  <si>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</si>
  <si>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</si>
  <si>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</si>
  <si>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</si>
  <si>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</si>
  <si>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</si>
  <si>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</si>
  <si>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</si>
  <si>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</si>
  <si>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</si>
  <si>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</si>
  <si>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</si>
  <si>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</si>
  <si>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</si>
  <si>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</si>
  <si>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</si>
  <si>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</si>
  <si>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</si>
  <si>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</si>
  <si>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</si>
  <si>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</si>
  <si>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</si>
  <si>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</si>
  <si>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</si>
  <si>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</si>
  <si>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</si>
  <si>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</si>
  <si>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</si>
  <si>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</si>
  <si>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</si>
  <si>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</si>
  <si>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</si>
  <si>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</si>
  <si>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</si>
  <si>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</si>
  <si>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</si>
  <si>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</si>
  <si>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</si>
  <si>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</si>
  <si>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</si>
  <si>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</si>
  <si>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</si>
  <si>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</si>
  <si>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</si>
  <si>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</si>
  <si>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</si>
  <si>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</si>
  <si>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</si>
  <si>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</si>
  <si>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</si>
  <si>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</si>
  <si>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</si>
  <si>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</si>
  <si>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</si>
  <si>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</si>
  <si>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</si>
  <si>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</si>
  <si>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</si>
  <si>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</si>
  <si>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</si>
  <si>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</si>
  <si>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</si>
  <si>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</si>
  <si>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</si>
  <si>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</si>
  <si>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</si>
  <si>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</si>
  <si>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</si>
  <si>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</si>
  <si>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</si>
  <si>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</si>
  <si>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</si>
  <si>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</si>
  <si>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</si>
  <si>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</si>
  <si>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</si>
  <si>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</si>
  <si>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</si>
  <si>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</si>
  <si>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</si>
  <si>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</si>
  <si>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</si>
  <si>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</si>
  <si>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</si>
  <si>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</si>
  <si>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</si>
  <si>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</si>
  <si>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</si>
  <si>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</si>
  <si>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</si>
  <si>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</si>
  <si>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</si>
  <si>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</si>
  <si>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</si>
  <si>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</si>
  <si>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</si>
  <si>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</si>
  <si>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</si>
  <si>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</si>
  <si>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</si>
  <si>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</si>
  <si>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</si>
  <si>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</si>
  <si>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</si>
  <si>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</si>
  <si>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</si>
  <si>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</si>
  <si>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</si>
  <si>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</si>
  <si>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</si>
  <si>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</si>
  <si>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</si>
  <si>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</si>
  <si>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</si>
  <si>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</si>
  <si>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</si>
  <si>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</si>
  <si>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</si>
  <si>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</si>
  <si>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</si>
  <si>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</si>
  <si>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</si>
  <si>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</si>
  <si>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</si>
  <si>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</si>
  <si>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</si>
  <si>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</si>
  <si>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</si>
  <si>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</si>
  <si>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</si>
  <si>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</si>
  <si>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</si>
  <si>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</si>
  <si>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</si>
  <si>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</si>
  <si>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</si>
  <si>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</si>
  <si>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</si>
  <si>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</si>
  <si>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</si>
  <si>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</si>
  <si>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</si>
  <si>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</si>
  <si>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</si>
  <si>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</si>
  <si>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</si>
  <si>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</si>
  <si>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</si>
  <si>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</si>
  <si>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</si>
  <si>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</si>
  <si>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</si>
  <si>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</si>
  <si>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</si>
  <si>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</si>
  <si>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</si>
  <si>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</si>
  <si>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</si>
  <si>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</si>
  <si>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</si>
  <si>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</si>
  <si>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</si>
  <si>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</si>
  <si>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</si>
  <si>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</si>
  <si>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</si>
  <si>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</si>
  <si>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</si>
  <si>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</si>
  <si>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</si>
  <si>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</si>
  <si>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</si>
  <si>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</si>
  <si>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</si>
  <si>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</si>
  <si>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</si>
  <si>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</si>
  <si>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</si>
  <si>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</si>
  <si>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</si>
  <si>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</si>
  <si>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</si>
  <si>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</si>
  <si>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</si>
  <si>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</si>
  <si>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</si>
  <si>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</si>
  <si>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</si>
  <si>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</si>
  <si>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</si>
  <si>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</si>
  <si>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</si>
  <si>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</si>
  <si>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</si>
  <si>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</si>
  <si>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</si>
  <si>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</si>
  <si>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</si>
  <si>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</si>
  <si>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</si>
  <si>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</si>
  <si>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</si>
  <si>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</si>
  <si>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</si>
  <si>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</si>
  <si>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</si>
  <si>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</si>
  <si>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</si>
  <si>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</si>
  <si>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</si>
  <si>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</si>
  <si>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</si>
  <si>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</si>
  <si>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</si>
  <si>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</si>
  <si>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</si>
  <si>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</si>
  <si>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</si>
  <si>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</si>
  <si>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</si>
  <si>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</si>
  <si>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</si>
  <si>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</si>
  <si>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</si>
  <si>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</si>
  <si>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</si>
  <si>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</si>
  <si>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</si>
  <si>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</si>
  <si>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</si>
  <si>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</si>
  <si>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</si>
  <si>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</si>
  <si>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</si>
  <si>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</si>
  <si>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</si>
  <si>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</si>
  <si>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</si>
  <si>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</si>
  <si>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</si>
  <si>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</si>
  <si>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</si>
  <si>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</si>
  <si>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</si>
  <si>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</si>
  <si>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</si>
  <si>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</si>
  <si>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</si>
  <si>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</si>
  <si>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</si>
  <si>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</si>
  <si>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</si>
  <si>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</si>
  <si>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</si>
  <si>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</si>
  <si>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</si>
  <si>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</si>
  <si>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</si>
  <si>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</si>
  <si>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</si>
  <si>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</si>
  <si>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</si>
  <si>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</si>
  <si>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</si>
  <si>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</si>
  <si>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</si>
  <si>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</si>
  <si>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</si>
  <si>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</si>
  <si>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</si>
  <si>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</si>
  <si>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</si>
  <si>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</si>
  <si>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</si>
  <si>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</si>
  <si>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</si>
  <si>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</si>
  <si>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</si>
  <si>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</si>
  <si>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</si>
  <si>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</si>
  <si>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</si>
  <si>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</si>
  <si>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</si>
  <si>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</si>
  <si>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</si>
  <si>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</si>
  <si>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</si>
  <si>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</si>
  <si>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</si>
  <si>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</si>
  <si>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</si>
  <si>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</si>
  <si>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</si>
  <si>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</si>
  <si>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</si>
  <si>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</si>
  <si>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</si>
  <si>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</si>
  <si>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</si>
  <si>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</si>
  <si>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</si>
  <si>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</si>
  <si>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</si>
  <si>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</si>
  <si>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</si>
  <si>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</si>
  <si>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</si>
  <si>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</si>
  <si>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</si>
  <si>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</si>
  <si>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</si>
  <si>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</si>
  <si>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</si>
  <si>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</si>
  <si>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</si>
  <si>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</si>
  <si>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</si>
  <si>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</si>
  <si>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</si>
  <si>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</si>
  <si>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</si>
  <si>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</si>
  <si>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</si>
  <si>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</si>
  <si>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</si>
  <si>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</si>
  <si>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</si>
  <si>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</si>
  <si>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</si>
  <si>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</si>
  <si>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</si>
  <si>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</si>
  <si>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</si>
  <si>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</si>
  <si>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</si>
  <si>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</si>
  <si>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</si>
  <si>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</si>
  <si>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</si>
  <si>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</si>
  <si>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</si>
  <si>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</si>
  <si>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</si>
  <si>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</si>
  <si>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</si>
  <si>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</si>
  <si>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</si>
  <si>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</si>
  <si>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</si>
  <si>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</si>
  <si>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</si>
  <si>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</si>
  <si>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</si>
  <si>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</si>
  <si>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</si>
  <si>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</si>
  <si>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</si>
  <si>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</si>
  <si>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</si>
  <si>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</si>
  <si>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</si>
  <si>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</si>
  <si>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</si>
  <si>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</si>
  <si>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</si>
  <si>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</si>
  <si>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</si>
  <si>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</si>
  <si>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</si>
  <si>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</si>
  <si>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</si>
  <si>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</si>
  <si>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</si>
  <si>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</si>
  <si>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</si>
  <si>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</si>
  <si>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</si>
  <si>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</si>
  <si>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</si>
  <si>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</si>
  <si>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</si>
  <si>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</si>
  <si>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</si>
  <si>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</si>
  <si>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</si>
  <si>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</si>
  <si>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</si>
  <si>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</si>
  <si>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</si>
  <si>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</si>
  <si>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</si>
  <si>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</si>
  <si>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</si>
  <si>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</si>
  <si>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</si>
  <si>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</si>
  <si>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</si>
  <si>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</si>
  <si>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</si>
  <si>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</si>
  <si>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</si>
  <si>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</si>
  <si>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</si>
  <si>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</si>
  <si>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</si>
  <si>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</si>
  <si>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</si>
  <si>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</si>
  <si>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</si>
  <si>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</si>
  <si>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</si>
  <si>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</si>
  <si>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</si>
  <si>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</si>
  <si>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</si>
  <si>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</si>
  <si>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</si>
  <si>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</si>
  <si>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</si>
  <si>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</si>
  <si>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</si>
  <si>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</si>
  <si>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</si>
  <si>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</si>
  <si>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</si>
  <si>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</si>
  <si>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</si>
  <si>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</si>
  <si>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</si>
  <si>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</si>
  <si>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</si>
  <si>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</si>
  <si>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</si>
  <si>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</si>
  <si>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</si>
  <si>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</si>
  <si>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</si>
  <si>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</si>
  <si>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</si>
  <si>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</si>
  <si>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</si>
  <si>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</si>
  <si>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</si>
  <si>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</si>
  <si>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</si>
  <si>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</si>
  <si>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</si>
  <si>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</si>
  <si>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</si>
  <si>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</si>
  <si>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</si>
  <si>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</si>
  <si>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</si>
  <si>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</si>
  <si>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</si>
  <si>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</si>
  <si>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</si>
  <si>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</si>
  <si>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</si>
  <si>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</si>
  <si>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</si>
  <si>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</si>
  <si>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</si>
  <si>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</si>
  <si>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</si>
  <si>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</si>
  <si>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</si>
  <si>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</si>
  <si>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</si>
  <si>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</si>
  <si>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</si>
  <si>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</si>
  <si>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</si>
  <si>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</si>
  <si>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</si>
  <si>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</si>
  <si>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</si>
  <si>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</si>
  <si>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</si>
  <si>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</si>
  <si>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</si>
  <si>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</si>
  <si>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</si>
  <si>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</si>
  <si>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</si>
  <si>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</si>
  <si>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</si>
  <si>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</si>
  <si>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</si>
  <si>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</si>
  <si>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</si>
  <si>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</si>
  <si>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</si>
  <si>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</si>
  <si>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</si>
  <si>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</si>
  <si>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</si>
  <si>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</si>
  <si>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</si>
  <si>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</si>
  <si>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</si>
  <si>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</si>
  <si>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</si>
  <si>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</si>
  <si>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</si>
  <si>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</si>
  <si>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</si>
  <si>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</si>
  <si>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</si>
  <si>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</si>
  <si>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</si>
  <si>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</si>
  <si>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</si>
  <si>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</si>
  <si>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</si>
  <si>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</si>
  <si>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</si>
  <si>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</si>
  <si>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</si>
  <si>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</si>
  <si>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</si>
  <si>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</si>
  <si>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</si>
  <si>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</si>
  <si>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</si>
  <si>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</si>
  <si>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</si>
  <si>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</si>
  <si>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</si>
  <si>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</si>
  <si>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</si>
  <si>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</si>
  <si>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</si>
  <si>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</si>
  <si>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</si>
  <si>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</si>
  <si>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</si>
  <si>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</si>
  <si>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</si>
  <si>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</si>
  <si>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</si>
  <si>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</si>
  <si>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</si>
  <si>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</si>
  <si>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</si>
  <si>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</si>
  <si>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</si>
  <si>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</si>
  <si>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</si>
  <si>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</si>
  <si>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</si>
  <si>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</si>
  <si>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</si>
  <si>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</si>
  <si>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</si>
  <si>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</si>
  <si>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</si>
  <si>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</si>
  <si>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</si>
  <si>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</si>
  <si>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</si>
  <si>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</si>
  <si>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</si>
  <si>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</si>
  <si>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</si>
  <si>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</si>
  <si>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</si>
  <si>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</si>
  <si>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</si>
  <si>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</si>
  <si>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</si>
  <si>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</si>
  <si>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</si>
  <si>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</si>
  <si>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</si>
  <si>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</si>
  <si>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</si>
  <si>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</si>
  <si>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</si>
  <si>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</si>
  <si>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</si>
  <si>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</si>
  <si>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</si>
  <si>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</si>
  <si>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</si>
  <si>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</si>
  <si>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</si>
  <si>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</si>
  <si>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</si>
  <si>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</si>
  <si>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</si>
  <si>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</si>
  <si>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</si>
  <si>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</si>
  <si>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</si>
  <si>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</si>
  <si>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</si>
  <si>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</si>
  <si>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</si>
  <si>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</si>
  <si>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</si>
  <si>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</si>
  <si>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</si>
  <si>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</si>
  <si>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</si>
  <si>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</si>
  <si>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</si>
  <si>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</si>
  <si>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</si>
  <si>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</si>
  <si>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</si>
  <si>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</si>
  <si>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</si>
  <si>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</si>
  <si>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</si>
  <si>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</si>
  <si>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</si>
  <si>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</si>
  <si>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</si>
  <si>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</si>
  <si>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</si>
  <si>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</si>
  <si>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</si>
  <si>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</si>
  <si>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</si>
  <si>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</si>
  <si>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</si>
  <si>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</si>
  <si>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</si>
  <si>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</si>
  <si>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</si>
  <si>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</si>
  <si>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</si>
  <si>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</si>
  <si>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</si>
  <si>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</si>
  <si>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</si>
  <si>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</si>
  <si>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</si>
  <si>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</si>
  <si>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</si>
  <si>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</si>
  <si>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</si>
  <si>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</si>
  <si>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</si>
  <si>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</si>
  <si>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</si>
  <si>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</si>
  <si>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</si>
  <si>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</si>
  <si>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</si>
  <si>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</si>
  <si>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</si>
  <si>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</si>
  <si>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</si>
  <si>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</si>
  <si>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</si>
  <si>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</si>
  <si>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</si>
  <si>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</si>
  <si>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</si>
  <si>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</si>
  <si>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</si>
  <si>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</si>
  <si>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</si>
  <si>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</si>
  <si>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</si>
  <si>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</si>
  <si>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</si>
  <si>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</si>
  <si>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</si>
  <si>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</si>
  <si>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</si>
  <si>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</si>
  <si>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</si>
  <si>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</si>
  <si>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</si>
  <si>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</si>
  <si>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</si>
  <si>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</si>
  <si>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</si>
  <si>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</si>
  <si>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</si>
  <si>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</si>
  <si>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</si>
  <si>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</si>
  <si>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</si>
  <si>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</si>
  <si>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</si>
  <si>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</si>
  <si>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</si>
  <si>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</si>
  <si>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</si>
  <si>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</si>
  <si>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</si>
  <si>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</si>
  <si>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</si>
  <si>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</si>
  <si>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</si>
  <si>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</si>
  <si>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</si>
  <si>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</si>
  <si>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</si>
  <si>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</si>
  <si>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</si>
  <si>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</si>
  <si>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</si>
  <si>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</si>
  <si>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</si>
  <si>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</si>
  <si>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</si>
  <si>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</si>
  <si>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</si>
  <si>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</si>
  <si>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</si>
  <si>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</si>
  <si>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</si>
  <si>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</si>
  <si>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</si>
  <si>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</si>
  <si>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</si>
  <si>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</si>
  <si>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</si>
  <si>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</si>
  <si>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</si>
  <si>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</si>
  <si>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</si>
  <si>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</si>
  <si>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</si>
  <si>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</si>
  <si>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</si>
  <si>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</si>
  <si>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</si>
  <si>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</si>
  <si>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</si>
  <si>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</si>
  <si>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</si>
  <si>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</si>
  <si>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</si>
  <si>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</si>
  <si>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</si>
  <si>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</si>
  <si>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</si>
  <si>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</si>
  <si>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</si>
  <si>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</si>
  <si>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</si>
  <si>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</si>
  <si>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</si>
  <si>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</si>
  <si>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</si>
  <si>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</si>
  <si>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</si>
  <si>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</si>
  <si>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</si>
  <si>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</si>
  <si>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</si>
  <si>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</si>
  <si>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</si>
  <si>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</si>
  <si>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</si>
  <si>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</si>
  <si>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</si>
  <si>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</si>
  <si>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</si>
  <si>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</si>
  <si>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</si>
  <si>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</si>
  <si>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</si>
  <si>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</si>
  <si>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</si>
  <si>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</si>
  <si>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</si>
  <si>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</si>
  <si>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</si>
  <si>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</si>
  <si>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</si>
  <si>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</si>
  <si>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</si>
  <si>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</si>
  <si>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</si>
  <si>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</si>
  <si>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</si>
  <si>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</si>
  <si>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</si>
  <si>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</si>
  <si>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</si>
  <si>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</si>
  <si>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</si>
  <si>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</si>
  <si>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</si>
  <si>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</si>
  <si>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</si>
  <si>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</si>
  <si>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</si>
  <si>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</si>
  <si>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</si>
  <si>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</si>
  <si>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</si>
  <si>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</si>
  <si>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</si>
  <si>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</si>
  <si>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</si>
  <si>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</si>
  <si>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</si>
  <si>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</si>
  <si>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</si>
  <si>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</si>
  <si>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</si>
  <si>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</si>
  <si>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</si>
  <si>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</si>
  <si>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</si>
  <si>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</si>
  <si>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</si>
  <si>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</si>
  <si>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</si>
  <si>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</si>
  <si>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</si>
  <si>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</si>
  <si>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</si>
  <si>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</si>
  <si>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</si>
  <si>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</si>
  <si>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</si>
  <si>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</si>
  <si>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</si>
  <si>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</si>
  <si>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</si>
  <si>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</si>
  <si>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</si>
  <si>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</si>
  <si>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</si>
  <si>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</si>
  <si>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</si>
  <si>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</si>
  <si>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</si>
  <si>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</si>
  <si>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</si>
  <si>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</si>
  <si>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</si>
  <si>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</si>
  <si>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</si>
  <si>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</si>
  <si>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</si>
  <si>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</si>
  <si>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</si>
  <si>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</si>
  <si>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</si>
  <si>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</si>
  <si>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</si>
  <si>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</si>
  <si>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</si>
  <si>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</si>
  <si>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</si>
  <si>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</si>
  <si>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</si>
  <si>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</si>
  <si>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</si>
  <si>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</si>
  <si>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</si>
  <si>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</si>
  <si>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</si>
  <si>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</si>
  <si>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</si>
  <si>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</si>
  <si>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</si>
  <si>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</si>
  <si>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</si>
  <si>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</si>
  <si>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</si>
  <si>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</si>
  <si>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</si>
  <si>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</si>
  <si>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</si>
  <si>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</si>
  <si>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</si>
  <si>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</si>
  <si>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</si>
  <si>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</si>
  <si>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</si>
  <si>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</si>
  <si>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</si>
  <si>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</si>
  <si>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</si>
  <si>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</si>
  <si>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</si>
  <si>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</si>
  <si>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</si>
  <si>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</si>
  <si>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</si>
  <si>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</si>
  <si>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</si>
  <si>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</si>
  <si>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</si>
  <si>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</si>
  <si>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</si>
  <si>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</si>
  <si>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</si>
  <si>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</si>
  <si>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</si>
  <si>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</si>
  <si>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</si>
  <si>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</si>
  <si>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</si>
  <si>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</si>
  <si>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</si>
  <si>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</si>
  <si>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</si>
  <si>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</si>
  <si>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</si>
  <si>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</si>
  <si>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</si>
  <si>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</si>
  <si>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</si>
  <si>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</si>
  <si>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</si>
  <si>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</si>
  <si>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</si>
  <si>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</si>
  <si>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</si>
  <si>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</si>
  <si>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</si>
  <si>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</si>
  <si>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</si>
  <si>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</si>
  <si>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</si>
  <si>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</si>
  <si>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</si>
  <si>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</si>
  <si>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</si>
  <si>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</si>
  <si>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</si>
  <si>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</si>
  <si>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</si>
  <si>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</si>
  <si>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</si>
  <si>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</si>
  <si>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</si>
  <si>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</si>
  <si>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</si>
  <si>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</si>
  <si>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</si>
  <si>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</si>
  <si>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</si>
  <si>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</si>
  <si>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</si>
  <si>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</si>
  <si>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</si>
  <si>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</si>
  <si>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</si>
  <si>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</si>
  <si>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</si>
  <si>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</si>
  <si>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</si>
  <si>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</si>
  <si>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</si>
  <si>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</si>
  <si>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</si>
  <si>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</si>
  <si>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</si>
  <si>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</si>
  <si>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</si>
  <si>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</si>
  <si>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</si>
  <si>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</si>
  <si>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</si>
  <si>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</si>
  <si>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</si>
  <si>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</si>
  <si>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</si>
  <si>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</si>
  <si>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</si>
  <si>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</si>
  <si>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</si>
  <si>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</si>
  <si>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</si>
  <si>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</si>
  <si>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</si>
  <si>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</si>
  <si>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</si>
  <si>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</si>
  <si>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</si>
  <si>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</si>
  <si>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</si>
  <si>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</si>
  <si>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</si>
  <si>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</si>
  <si>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</si>
  <si>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</si>
  <si>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</si>
  <si>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</si>
  <si>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</si>
  <si>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</si>
  <si>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</si>
  <si>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</si>
  <si>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</si>
  <si>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</si>
  <si>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</si>
  <si>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</si>
  <si>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</si>
  <si>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</si>
  <si>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</si>
  <si>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</si>
  <si>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</si>
  <si>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</si>
  <si>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</si>
  <si>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</si>
  <si>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</si>
  <si>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</si>
  <si>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</si>
  <si>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</si>
  <si>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</si>
  <si>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</si>
  <si>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</si>
  <si>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</si>
  <si>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</si>
  <si>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</si>
  <si>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</si>
  <si>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</si>
  <si>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</si>
  <si>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</si>
  <si>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</si>
  <si>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</si>
  <si>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</si>
  <si>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</si>
  <si>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</si>
  <si>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</si>
  <si>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</si>
  <si>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</si>
  <si>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</si>
  <si>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</si>
  <si>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</si>
  <si>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</si>
  <si>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</si>
  <si>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</si>
  <si>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</si>
  <si>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</si>
  <si>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</si>
  <si>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</si>
  <si>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</si>
  <si>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</si>
  <si>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</si>
  <si>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</si>
  <si>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</si>
  <si>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</si>
  <si>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</si>
  <si>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</si>
  <si>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</si>
  <si>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</si>
  <si>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</si>
  <si>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</si>
  <si>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</si>
  <si>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</si>
  <si>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</si>
  <si>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</si>
  <si>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</si>
  <si>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</si>
  <si>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</si>
  <si>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</si>
  <si>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</si>
  <si>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</si>
  <si>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</si>
  <si>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</si>
  <si>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</si>
  <si>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</si>
  <si>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</si>
  <si>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</si>
  <si>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</si>
  <si>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</si>
  <si>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</si>
  <si>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</si>
  <si>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</si>
  <si>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</si>
  <si>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</si>
  <si>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</si>
  <si>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</si>
  <si>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</si>
  <si>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</si>
  <si>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</si>
  <si>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</si>
  <si>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</si>
  <si>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</si>
  <si>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</si>
  <si>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</si>
  <si>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</si>
  <si>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</si>
  <si>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</si>
  <si>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</si>
  <si>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</si>
  <si>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</si>
  <si>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</si>
  <si>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</si>
  <si>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</si>
  <si>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</si>
  <si>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</si>
  <si>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</si>
  <si>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</si>
  <si>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</si>
  <si>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</si>
  <si>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</si>
  <si>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</si>
  <si>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</si>
  <si>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</si>
  <si>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</si>
  <si>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</si>
  <si>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</si>
  <si>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</si>
  <si>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</si>
  <si>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</si>
  <si>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</si>
  <si>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</si>
  <si>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</si>
  <si>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</si>
  <si>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</si>
  <si>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</si>
  <si>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</si>
  <si>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</si>
  <si>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</si>
  <si>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</si>
  <si>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</si>
  <si>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</si>
  <si>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</si>
  <si>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</si>
  <si>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</si>
  <si>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</si>
  <si>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</si>
  <si>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</si>
  <si>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</si>
  <si>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</si>
  <si>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</si>
  <si>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</si>
  <si>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</si>
  <si>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</si>
  <si>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</si>
  <si>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</si>
  <si>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</si>
  <si>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</si>
  <si>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</si>
  <si>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</si>
  <si>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</si>
  <si>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</si>
  <si>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</si>
  <si>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</si>
  <si>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</si>
  <si>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</si>
  <si>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</si>
  <si>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</si>
  <si>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</si>
  <si>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</si>
  <si>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</si>
  <si>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</si>
  <si>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</si>
  <si>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</si>
  <si>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</si>
  <si>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</si>
  <si>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</si>
  <si>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</si>
  <si>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</si>
  <si>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</si>
  <si>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</si>
  <si>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</si>
  <si>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</si>
  <si>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</si>
  <si>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</si>
  <si>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</si>
  <si>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</si>
  <si>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</si>
  <si>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</si>
  <si>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</si>
  <si>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</si>
  <si>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</si>
  <si>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</si>
  <si>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</si>
  <si>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</si>
  <si>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</si>
  <si>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</si>
  <si>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</si>
  <si>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</si>
  <si>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</si>
  <si>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</si>
  <si>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</si>
  <si>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</si>
  <si>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</si>
  <si>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</si>
  <si>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</si>
  <si>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</si>
  <si>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</si>
  <si>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</si>
  <si>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</si>
  <si>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</si>
  <si>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</si>
  <si>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</si>
  <si>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</si>
  <si>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</si>
  <si>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</si>
  <si>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</si>
  <si>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</si>
  <si>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</si>
  <si>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</si>
  <si>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</si>
  <si>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</si>
  <si>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</si>
  <si>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</si>
  <si>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</si>
  <si>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</si>
  <si>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</si>
  <si>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</si>
  <si>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</si>
  <si>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</si>
  <si>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</si>
  <si>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</si>
  <si>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</si>
  <si>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</si>
  <si>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</si>
  <si>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</si>
  <si>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</si>
  <si>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</si>
  <si>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</si>
  <si>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</si>
  <si>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</si>
  <si>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</si>
  <si>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</si>
  <si>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</si>
  <si>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</si>
  <si>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</si>
  <si>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</si>
  <si>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</si>
  <si>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</si>
  <si>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</si>
  <si>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</si>
  <si>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</si>
  <si>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</si>
  <si>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</si>
  <si>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</si>
  <si>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</si>
  <si>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</si>
  <si>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</si>
  <si>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</si>
  <si>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</si>
  <si>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</si>
  <si>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</si>
  <si>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</si>
  <si>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</si>
  <si>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</si>
  <si>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</si>
  <si>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</si>
  <si>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</si>
  <si>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</si>
  <si>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</si>
  <si>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</si>
  <si>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</si>
  <si>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</si>
  <si>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</si>
  <si>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</si>
  <si>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</si>
  <si>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</si>
  <si>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</si>
  <si>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</si>
  <si>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</si>
  <si>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</si>
  <si>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</si>
  <si>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</si>
  <si>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</si>
  <si>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</si>
  <si>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</si>
  <si>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</si>
  <si>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</si>
  <si>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</si>
  <si>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</si>
  <si>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</si>
  <si>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</si>
  <si>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</si>
  <si>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</si>
  <si>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</si>
  <si>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</si>
  <si>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</si>
  <si>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</si>
  <si>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</si>
  <si>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</si>
  <si>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</si>
  <si>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</si>
  <si>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</si>
  <si>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</si>
  <si>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</si>
  <si>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</si>
  <si>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</si>
  <si>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</si>
  <si>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</si>
  <si>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</si>
  <si>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</si>
  <si>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</si>
  <si>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</si>
  <si>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</si>
  <si>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</si>
  <si>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</si>
  <si>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</si>
  <si>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</si>
  <si>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</si>
  <si>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</si>
  <si>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</si>
  <si>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</si>
  <si>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</si>
  <si>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</si>
  <si>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</si>
  <si>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</si>
  <si>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</si>
  <si>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</si>
  <si>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</si>
  <si>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</si>
  <si>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</si>
  <si>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</si>
  <si>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</si>
  <si>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</si>
  <si>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</si>
  <si>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</si>
  <si>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</si>
  <si>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</si>
  <si>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</si>
  <si>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</si>
  <si>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</si>
  <si>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</si>
  <si>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</si>
  <si>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</si>
  <si>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</si>
  <si>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</si>
  <si>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</si>
  <si>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</si>
  <si>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</si>
  <si>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</si>
  <si>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</si>
  <si>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</si>
  <si>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</si>
  <si>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</si>
  <si>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</si>
  <si>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</si>
  <si>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</si>
  <si>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</si>
  <si>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</si>
  <si>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</si>
  <si>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</si>
  <si>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</si>
  <si>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</si>
  <si>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</si>
  <si>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</si>
  <si>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</si>
  <si>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</si>
  <si>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</si>
  <si>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</si>
  <si>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</si>
  <si>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</si>
  <si>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</si>
  <si>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</si>
  <si>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</si>
  <si>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</si>
  <si>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</si>
  <si>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</si>
  <si>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</si>
  <si>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</si>
  <si>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</si>
  <si>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</si>
  <si>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</si>
  <si>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</si>
  <si>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</si>
  <si>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</si>
  <si>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</si>
  <si>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</si>
  <si>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</si>
  <si>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</si>
  <si>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</si>
  <si>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</si>
  <si>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</si>
  <si>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</si>
  <si>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</si>
  <si>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</si>
  <si>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</si>
  <si>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</si>
  <si>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</si>
  <si>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</si>
  <si>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</si>
  <si>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</si>
  <si>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</si>
  <si>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</si>
  <si>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</si>
  <si>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</si>
  <si>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</si>
  <si>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</si>
  <si>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</si>
  <si>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</si>
  <si>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</si>
  <si>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</si>
  <si>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</si>
  <si>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</si>
  <si>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</si>
  <si>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</si>
  <si>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</si>
  <si>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</si>
  <si>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</si>
  <si>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</si>
  <si>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</si>
  <si>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</si>
  <si>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</si>
  <si>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</si>
  <si>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</si>
  <si>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</si>
  <si>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</si>
  <si>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</si>
  <si>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</si>
  <si>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</si>
  <si>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</si>
  <si>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</si>
  <si>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</si>
  <si>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</si>
  <si>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</si>
  <si>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</si>
  <si>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</si>
  <si>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</si>
  <si>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</si>
  <si>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</si>
  <si>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</si>
  <si>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</si>
  <si>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</si>
  <si>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</si>
  <si>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</si>
  <si>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</si>
  <si>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</si>
  <si>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</si>
  <si>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</si>
  <si>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</si>
  <si>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</si>
  <si>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</si>
  <si>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</si>
  <si>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</si>
  <si>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</si>
  <si>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</si>
  <si>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</si>
  <si>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</si>
  <si>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</si>
  <si>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</si>
  <si>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</si>
  <si>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</si>
  <si>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</si>
  <si>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</si>
  <si>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</si>
  <si>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</si>
  <si>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</si>
  <si>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</si>
  <si>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</si>
  <si>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</si>
  <si>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</si>
  <si>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</si>
  <si>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</si>
  <si>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</si>
  <si>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</si>
  <si>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</si>
  <si>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</si>
  <si>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</si>
  <si>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</si>
  <si>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</si>
  <si>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</si>
  <si>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</si>
  <si>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</si>
  <si>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</si>
  <si>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</si>
  <si>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</si>
  <si>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</si>
  <si>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</si>
  <si>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</si>
  <si>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</si>
  <si>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</si>
  <si>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</si>
  <si>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</si>
  <si>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</si>
  <si>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</si>
  <si>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</si>
  <si>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</si>
  <si>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</si>
  <si>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</si>
  <si>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</si>
  <si>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</si>
  <si>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</si>
  <si>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</si>
  <si>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</si>
  <si>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</si>
  <si>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</si>
  <si>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</si>
  <si>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</si>
  <si>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</si>
  <si>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</si>
  <si>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</si>
  <si>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</si>
  <si>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</si>
  <si>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</si>
  <si>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</si>
  <si>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</si>
  <si>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</si>
  <si>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</si>
  <si>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</si>
  <si>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</si>
  <si>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</si>
  <si>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</si>
  <si>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</si>
  <si>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</si>
  <si>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</si>
  <si>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</si>
  <si>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</si>
  <si>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</si>
  <si>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</si>
  <si>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</si>
  <si>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</si>
  <si>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</si>
  <si>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</si>
  <si>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</si>
  <si>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</si>
  <si>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</si>
  <si>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</si>
  <si>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</si>
  <si>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</si>
  <si>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</si>
  <si>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</si>
  <si>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</si>
  <si>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</si>
  <si>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</si>
  <si>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</si>
  <si>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</si>
  <si>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</si>
  <si>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</si>
  <si>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</si>
  <si>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</si>
  <si>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</si>
  <si>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</si>
  <si>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</si>
  <si>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</si>
  <si>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</si>
  <si>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</si>
  <si>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</si>
  <si>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</si>
  <si>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</si>
  <si>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</si>
  <si>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</si>
  <si>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</si>
  <si>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</si>
  <si>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</si>
  <si>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</si>
  <si>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</si>
  <si>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</si>
  <si>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</si>
  <si>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</si>
  <si>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</si>
  <si>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</si>
  <si>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</si>
  <si>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</si>
  <si>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</si>
  <si>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</si>
  <si>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</si>
  <si>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</si>
  <si>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</si>
  <si>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</si>
  <si>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</si>
  <si>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</si>
  <si>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</si>
  <si>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</si>
  <si>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</si>
  <si>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</si>
  <si>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</si>
  <si>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</si>
  <si>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</si>
  <si>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</si>
  <si>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</si>
  <si>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</si>
  <si>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</si>
  <si>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</si>
  <si>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</si>
  <si>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</si>
  <si>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</si>
  <si>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</si>
  <si>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</si>
  <si>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</si>
  <si>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</si>
  <si>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</si>
  <si>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</si>
  <si>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</si>
  <si>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</si>
  <si>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</si>
  <si>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</si>
  <si>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</si>
  <si>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</si>
  <si>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</si>
  <si>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</si>
  <si>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</si>
  <si>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</si>
  <si>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</si>
  <si>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</si>
  <si>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</si>
  <si>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</si>
  <si>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</si>
  <si>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</si>
  <si>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</si>
  <si>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</si>
  <si>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</si>
  <si>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</si>
  <si>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</si>
  <si>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</si>
  <si>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</si>
  <si>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</si>
  <si>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</si>
  <si>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</si>
  <si>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</si>
  <si>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</si>
  <si>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</si>
  <si>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</si>
  <si>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</si>
  <si>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</si>
  <si>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</si>
  <si>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</si>
  <si>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</si>
  <si>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</si>
  <si>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</si>
  <si>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</si>
  <si>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</si>
  <si>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</si>
  <si>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</si>
  <si>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</si>
  <si>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</si>
  <si>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</si>
  <si>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</si>
  <si>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</si>
  <si>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</si>
  <si>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</si>
  <si>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</si>
  <si>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</si>
  <si>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</si>
  <si>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</si>
  <si>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</si>
  <si>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</si>
  <si>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</si>
  <si>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</si>
  <si>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</si>
  <si>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</si>
  <si>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</si>
  <si>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</si>
  <si>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</si>
  <si>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</si>
  <si>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</si>
  <si>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</si>
  <si>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</si>
  <si>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</si>
  <si>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</si>
  <si>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</si>
  <si>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</si>
  <si>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</si>
  <si>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</si>
  <si>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</si>
  <si>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</si>
  <si>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</si>
  <si>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</si>
  <si>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</si>
  <si>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</si>
  <si>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</si>
  <si>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</si>
  <si>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</si>
  <si>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</si>
  <si>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</si>
  <si>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</si>
  <si>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</si>
  <si>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</si>
  <si>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</si>
  <si>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</si>
  <si>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</si>
  <si>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</si>
  <si>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</si>
  <si>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</si>
  <si>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</si>
  <si>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</si>
  <si>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</si>
  <si>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</si>
  <si>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</si>
  <si>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</si>
  <si>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</si>
  <si>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</si>
  <si>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</si>
  <si>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</si>
  <si>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</si>
  <si>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</si>
  <si>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</si>
  <si>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</si>
  <si>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</si>
  <si>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</si>
  <si>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</si>
  <si>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</si>
  <si>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</si>
  <si>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</si>
  <si>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</si>
  <si>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</si>
  <si>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</si>
  <si>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</si>
  <si>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</si>
  <si>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</si>
  <si>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</si>
  <si>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</si>
  <si>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</si>
  <si>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</si>
  <si>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</si>
  <si>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</si>
  <si>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</si>
  <si>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</si>
  <si>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</si>
  <si>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</si>
  <si>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</si>
  <si>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</si>
  <si>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</si>
  <si>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</si>
  <si>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</si>
  <si>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</si>
  <si>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</si>
  <si>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</si>
  <si>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</si>
  <si>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</si>
  <si>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</si>
  <si>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</si>
  <si>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</si>
  <si>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</si>
  <si>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</si>
  <si>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</si>
  <si>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</si>
  <si>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</si>
  <si>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</si>
  <si>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</si>
  <si>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</si>
  <si>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</si>
  <si>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</si>
  <si>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</si>
  <si>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</si>
  <si>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</si>
  <si>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</si>
  <si>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</si>
  <si>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</si>
  <si>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</si>
  <si>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</si>
  <si>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</si>
  <si>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</si>
  <si>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</si>
  <si>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</si>
  <si>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</si>
  <si>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</si>
  <si>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</si>
  <si>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</si>
  <si>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</si>
  <si>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</si>
  <si>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</si>
  <si>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</si>
  <si>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</si>
  <si>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</si>
  <si>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</si>
  <si>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</si>
  <si>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</si>
  <si>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</si>
  <si>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</si>
  <si>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</si>
  <si>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</si>
  <si>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</si>
  <si>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</si>
  <si>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</si>
  <si>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</si>
  <si>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</si>
  <si>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</si>
  <si>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</si>
  <si>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</si>
  <si>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</si>
  <si>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</si>
  <si>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</si>
  <si>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</si>
  <si>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</si>
  <si>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</si>
  <si>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</si>
  <si>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</si>
  <si>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</si>
  <si>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</si>
  <si>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</si>
  <si>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</si>
  <si>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</si>
  <si>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</si>
  <si>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</si>
  <si>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</si>
  <si>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</si>
  <si>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</si>
  <si>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</si>
  <si>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</si>
  <si>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</si>
  <si>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</si>
  <si>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</si>
  <si>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</si>
  <si>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</si>
  <si>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</si>
  <si>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</si>
  <si>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</si>
  <si>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</si>
  <si>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</si>
  <si>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</si>
  <si>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</si>
  <si>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</si>
  <si>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</si>
  <si>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</si>
  <si>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</si>
  <si>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</si>
  <si>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</si>
  <si>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</si>
  <si>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</si>
  <si>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</si>
  <si>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</si>
  <si>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</si>
  <si>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</si>
  <si>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</si>
  <si>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</si>
  <si>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</si>
  <si>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</si>
  <si>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</si>
  <si>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</si>
  <si>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</si>
  <si>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</si>
  <si>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</si>
  <si>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</si>
  <si>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</si>
  <si>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</si>
  <si>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</si>
  <si>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</si>
  <si>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</si>
  <si>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</si>
  <si>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</si>
  <si>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</si>
  <si>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</si>
  <si>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</si>
  <si>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</si>
  <si>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</si>
  <si>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</si>
  <si>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</si>
  <si>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</si>
  <si>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</si>
  <si>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</si>
  <si>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</si>
  <si>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</si>
  <si>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</si>
  <si>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</si>
  <si>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</si>
  <si>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</si>
  <si>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</si>
  <si>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</si>
  <si>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</si>
  <si>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</si>
  <si>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</si>
  <si>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</si>
  <si>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</si>
  <si>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</si>
  <si>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</si>
  <si>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</si>
  <si>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</si>
  <si>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</si>
  <si>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</si>
  <si>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</si>
  <si>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</si>
  <si>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</si>
  <si>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</si>
  <si>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</si>
  <si>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</si>
  <si>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</si>
  <si>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</si>
  <si>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</si>
  <si>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</si>
  <si>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</si>
  <si>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</si>
  <si>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</si>
  <si>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</si>
  <si>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</si>
  <si>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</si>
  <si>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</si>
  <si>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</si>
  <si>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</si>
  <si>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</si>
  <si>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</si>
  <si>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</si>
  <si>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</si>
  <si>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</si>
  <si>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</si>
  <si>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</si>
  <si>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</si>
  <si>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</si>
  <si>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</si>
  <si>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</si>
  <si>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</si>
  <si>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</si>
  <si>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</si>
  <si>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</si>
  <si>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</si>
  <si>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</si>
  <si>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</si>
  <si>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</si>
  <si>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</si>
  <si>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</si>
  <si>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</si>
  <si>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</si>
  <si>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</si>
  <si>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</si>
  <si>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</si>
  <si>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</si>
  <si>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</si>
  <si>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</si>
  <si>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</si>
  <si>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</si>
  <si>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</si>
  <si>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</si>
  <si>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</si>
  <si>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</si>
  <si>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</si>
  <si>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</si>
  <si>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</si>
  <si>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</si>
  <si>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</si>
  <si>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</si>
  <si>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</si>
  <si>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</si>
  <si>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</si>
  <si>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</si>
  <si>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</si>
  <si>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</si>
  <si>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</si>
  <si>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</si>
  <si>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</si>
  <si>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</si>
  <si>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</si>
  <si>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</si>
  <si>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</si>
  <si>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</si>
  <si>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</si>
  <si>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</si>
  <si>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</si>
  <si>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</si>
  <si>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</si>
  <si>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</si>
  <si>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</si>
  <si>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</si>
  <si>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</si>
  <si>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</si>
  <si>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</si>
  <si>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</si>
  <si>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</si>
  <si>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</si>
  <si>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</si>
  <si>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</si>
  <si>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</si>
  <si>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</si>
  <si>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</si>
  <si>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</si>
  <si>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</si>
  <si>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</si>
  <si>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</si>
  <si>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</si>
  <si>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</si>
  <si>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</si>
  <si>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</si>
  <si>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</si>
  <si>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</si>
  <si>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</si>
  <si>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</si>
  <si>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</si>
  <si>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</si>
  <si>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</si>
  <si>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</si>
  <si>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</si>
  <si>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</si>
  <si>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</si>
  <si>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</si>
  <si>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</si>
  <si>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</si>
  <si>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</si>
  <si>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</si>
  <si>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</si>
  <si>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</si>
  <si>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</si>
  <si>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</si>
  <si>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</si>
  <si>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</si>
  <si>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</si>
  <si>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</si>
  <si>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</si>
  <si>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</si>
  <si>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</si>
  <si>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</si>
  <si>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</si>
  <si>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</si>
  <si>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</si>
  <si>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</si>
  <si>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</si>
  <si>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</si>
  <si>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</si>
  <si>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</si>
  <si>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</si>
  <si>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</si>
  <si>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</si>
  <si>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</si>
  <si>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</si>
  <si>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</si>
  <si>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</si>
  <si>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</si>
  <si>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</si>
  <si>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</si>
  <si>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</si>
  <si>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</si>
  <si>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</si>
  <si>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</si>
  <si>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</si>
  <si>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</si>
  <si>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</si>
  <si>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</si>
  <si>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</si>
  <si>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</si>
  <si>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</si>
  <si>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</si>
  <si>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</si>
  <si>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</si>
  <si>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</si>
  <si>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</si>
  <si>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</si>
  <si>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</si>
  <si>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</si>
  <si>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</si>
  <si>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</si>
  <si>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</si>
  <si>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</si>
  <si>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</si>
  <si>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</si>
  <si>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</si>
  <si>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</si>
  <si>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</si>
  <si>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</si>
  <si>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</si>
  <si>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</si>
  <si>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</si>
  <si>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</si>
  <si>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</si>
  <si>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</si>
  <si>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</si>
  <si>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</si>
  <si>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</si>
  <si>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</si>
  <si>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</si>
  <si>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</si>
  <si>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</si>
  <si>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</si>
  <si>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</si>
  <si>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</si>
  <si>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</si>
  <si>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</si>
  <si>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</si>
  <si>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</si>
  <si>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</si>
  <si>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</si>
  <si>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</si>
  <si>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</si>
  <si>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</si>
  <si>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</si>
  <si>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</si>
  <si>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</si>
  <si>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</si>
  <si>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</si>
  <si>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</si>
  <si>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</si>
  <si>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</si>
  <si>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</si>
  <si>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</si>
  <si>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</si>
  <si>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</si>
  <si>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</si>
  <si>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</si>
  <si>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</si>
  <si>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</si>
  <si>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</si>
  <si>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</si>
  <si>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</si>
  <si>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</si>
  <si>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</si>
  <si>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</si>
  <si>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</si>
  <si>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</si>
  <si>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</si>
  <si>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</si>
  <si>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</si>
  <si>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</si>
  <si>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</si>
  <si>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</si>
  <si>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</si>
  <si>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</si>
  <si>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</si>
  <si>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</si>
  <si>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</si>
  <si>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</si>
  <si>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</si>
  <si>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</si>
  <si>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</si>
  <si>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</si>
  <si>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</si>
  <si>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</si>
  <si>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</si>
  <si>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</si>
  <si>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</si>
  <si>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</si>
  <si>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</si>
  <si>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</si>
  <si>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</si>
  <si>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</si>
  <si>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</si>
  <si>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</si>
  <si>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</si>
  <si>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</si>
  <si>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</si>
  <si>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</si>
  <si>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</si>
  <si>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</si>
  <si>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</si>
  <si>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</si>
  <si>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</si>
  <si>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</si>
  <si>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</si>
  <si>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</si>
  <si>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</si>
  <si>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</si>
  <si>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</si>
  <si>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</si>
  <si>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</si>
  <si>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</si>
  <si>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</si>
  <si>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</si>
  <si>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</si>
  <si>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</si>
  <si>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</si>
  <si>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</si>
  <si>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</si>
  <si>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</si>
  <si>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</si>
  <si>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</si>
  <si>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</si>
  <si>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</si>
  <si>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</si>
  <si>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</si>
  <si>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</si>
  <si>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</si>
  <si>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</si>
  <si>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</si>
  <si>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</si>
  <si>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</si>
  <si>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</si>
  <si>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</si>
  <si>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</si>
  <si>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</si>
  <si>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</si>
  <si>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</si>
  <si>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</si>
  <si>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</si>
  <si>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</si>
  <si>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</si>
  <si>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</si>
  <si>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</si>
  <si>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</si>
  <si>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</si>
  <si>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</si>
  <si>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</si>
  <si>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</si>
  <si>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</si>
  <si>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</si>
  <si>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</si>
  <si>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</si>
  <si>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</si>
  <si>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</si>
  <si>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</si>
  <si>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</si>
  <si>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</si>
  <si>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</si>
  <si>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</si>
  <si>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</si>
  <si>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</si>
  <si>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</si>
  <si>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</si>
  <si>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</si>
  <si>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</si>
  <si>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</si>
  <si>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</si>
  <si>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</si>
  <si>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</si>
  <si>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</si>
  <si>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</si>
  <si>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</si>
  <si>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</si>
  <si>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</si>
  <si>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</si>
  <si>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</si>
  <si>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</si>
  <si>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</si>
  <si>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</si>
  <si>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</si>
  <si>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</si>
  <si>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</si>
  <si>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</si>
  <si>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</si>
  <si>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</si>
  <si>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</si>
  <si>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</si>
  <si>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</si>
  <si>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</si>
  <si>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</si>
  <si>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</si>
  <si>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</si>
  <si>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</si>
  <si>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</si>
  <si>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</si>
  <si>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</si>
  <si>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</si>
  <si>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</si>
  <si>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</si>
  <si>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</si>
  <si>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</si>
  <si>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</si>
  <si>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</si>
  <si>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</si>
  <si>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</si>
  <si>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</si>
  <si>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</si>
  <si>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</si>
  <si>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</si>
  <si>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</si>
  <si>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</si>
  <si>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</si>
  <si>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</si>
  <si>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</si>
  <si>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</si>
  <si>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</si>
  <si>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</si>
  <si>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</si>
  <si>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</si>
  <si>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</si>
  <si>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</si>
  <si>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</si>
  <si>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</si>
  <si>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</si>
  <si>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</si>
  <si>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</si>
  <si>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</si>
  <si>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</si>
  <si>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</si>
  <si>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</si>
  <si>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</si>
  <si>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</si>
  <si>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</si>
  <si>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</si>
  <si>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</si>
  <si>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</si>
  <si>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</si>
  <si>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</si>
  <si>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</si>
  <si>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</si>
  <si>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</si>
  <si>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</si>
  <si>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</si>
  <si>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</si>
  <si>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</si>
  <si>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</si>
  <si>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</si>
  <si>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</si>
  <si>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</si>
  <si>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</si>
  <si>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</si>
  <si>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</si>
  <si>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</si>
  <si>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</si>
  <si>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</si>
  <si>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</si>
  <si>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</si>
  <si>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</si>
  <si>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</si>
  <si>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</si>
  <si>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</si>
  <si>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</si>
  <si>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</si>
  <si>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</si>
  <si>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</si>
  <si>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</si>
  <si>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</si>
  <si>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</si>
  <si>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</si>
  <si>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</si>
  <si>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</si>
  <si>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</si>
  <si>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</si>
  <si>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</si>
  <si>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</si>
  <si>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</si>
  <si>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</si>
  <si>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</si>
  <si>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</si>
  <si>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</si>
  <si>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</si>
  <si>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</si>
  <si>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</si>
  <si>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</si>
  <si>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</si>
  <si>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</si>
  <si>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</si>
  <si>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</si>
  <si>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</si>
  <si>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</si>
  <si>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</si>
  <si>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</si>
  <si>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</si>
  <si>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</si>
  <si>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</si>
  <si>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</si>
  <si>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</si>
  <si>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</si>
  <si>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</si>
  <si>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</si>
  <si>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</si>
  <si>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</si>
  <si>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</si>
  <si>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</si>
  <si>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</si>
  <si>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</si>
  <si>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</si>
  <si>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</si>
  <si>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</si>
  <si>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</si>
  <si>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</si>
  <si>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</si>
  <si>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</si>
  <si>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</si>
  <si>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</si>
  <si>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</si>
  <si>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</si>
  <si>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</si>
  <si>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</si>
  <si>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</si>
  <si>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</si>
  <si>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</si>
  <si>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</si>
  <si>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</si>
  <si>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</si>
  <si>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</si>
  <si>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</si>
  <si>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</si>
  <si>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</si>
  <si>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</si>
  <si>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</si>
  <si>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</si>
  <si>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</si>
  <si>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</si>
  <si>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</si>
  <si>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</si>
  <si>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</si>
  <si>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</si>
  <si>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</si>
  <si>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</si>
  <si>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</si>
  <si>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</si>
  <si>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</si>
  <si>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</si>
  <si>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</si>
  <si>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</si>
  <si>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</si>
  <si>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</si>
  <si>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</si>
  <si>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</si>
  <si>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</si>
  <si>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</si>
  <si>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</si>
  <si>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</si>
  <si>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</si>
  <si>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</si>
  <si>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</si>
  <si>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</si>
  <si>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</si>
  <si>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</si>
  <si>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</si>
  <si>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</si>
  <si>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</si>
  <si>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</si>
  <si>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</si>
  <si>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</si>
  <si>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</si>
  <si>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</si>
  <si>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</si>
  <si>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</si>
  <si>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</si>
  <si>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</si>
  <si>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</si>
  <si>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</si>
  <si>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</si>
  <si>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</si>
  <si>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</si>
  <si>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</si>
  <si>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</si>
  <si>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</si>
  <si>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</si>
  <si>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</si>
  <si>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</si>
  <si>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</si>
  <si>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</si>
  <si>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</si>
  <si>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</si>
  <si>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</si>
  <si>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</si>
  <si>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</si>
  <si>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</si>
  <si>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</si>
  <si>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</si>
  <si>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</si>
  <si>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</si>
  <si>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</si>
  <si>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</si>
  <si>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</si>
  <si>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</si>
  <si>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</si>
  <si>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</si>
  <si>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</si>
  <si>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</si>
  <si>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</si>
  <si>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</si>
  <si>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</si>
  <si>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</si>
  <si>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</si>
  <si>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</si>
  <si>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</si>
  <si>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</si>
  <si>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</si>
  <si>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</si>
  <si>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</si>
  <si>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</si>
  <si>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</si>
  <si>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</si>
  <si>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</si>
  <si>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</si>
  <si>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</si>
  <si>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</si>
  <si>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</si>
  <si>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</si>
  <si>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</si>
  <si>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</si>
  <si>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</si>
  <si>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</si>
  <si>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</si>
  <si>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</si>
  <si>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</si>
  <si>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</si>
  <si>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</si>
  <si>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</si>
  <si>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</si>
  <si>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</si>
  <si>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</si>
  <si>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</si>
  <si>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</si>
  <si>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</si>
  <si>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</si>
  <si>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</si>
  <si>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</si>
  <si>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</si>
  <si>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</si>
  <si>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</si>
  <si>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</si>
  <si>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</si>
  <si>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</si>
  <si>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</si>
  <si>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</si>
  <si>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</si>
  <si>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</si>
  <si>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</si>
  <si>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</si>
  <si>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</si>
  <si>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</si>
  <si>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</si>
  <si>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</si>
  <si>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</si>
  <si>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</si>
  <si>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</si>
  <si>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</si>
  <si>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</si>
  <si>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</si>
  <si>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</si>
  <si>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</si>
  <si>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</si>
  <si>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</si>
  <si>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</si>
  <si>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</si>
  <si>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</si>
  <si>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</si>
  <si>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</si>
  <si>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</si>
  <si>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</si>
  <si>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</si>
  <si>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</si>
  <si>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</si>
  <si>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</si>
  <si>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</si>
  <si>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</si>
  <si>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</si>
  <si>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</si>
  <si>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</si>
  <si>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</si>
  <si>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</si>
  <si>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</si>
  <si>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</si>
  <si>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</si>
  <si>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</si>
  <si>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</si>
  <si>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</si>
  <si>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</si>
  <si>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</si>
  <si>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</si>
  <si>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</si>
  <si>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</si>
  <si>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</si>
  <si>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</si>
  <si>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</si>
  <si>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</si>
  <si>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</si>
  <si>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</si>
  <si>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</si>
  <si>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</si>
  <si>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</si>
  <si>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</si>
  <si>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</si>
  <si>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</si>
  <si>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</si>
  <si>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</si>
  <si>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</si>
  <si>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</si>
  <si>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</si>
  <si>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</si>
  <si>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</si>
  <si>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</si>
  <si>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</si>
  <si>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</si>
  <si>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</si>
  <si>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</si>
  <si>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</si>
  <si>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</si>
  <si>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</si>
  <si>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</si>
  <si>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</si>
  <si>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</si>
  <si>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</si>
  <si>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</si>
  <si>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</si>
  <si>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</si>
  <si>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</si>
  <si>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</si>
  <si>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</si>
  <si>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</si>
  <si>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</si>
  <si>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</si>
  <si>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</si>
  <si>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</si>
  <si>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</si>
  <si>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</si>
  <si>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</si>
  <si>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</si>
  <si>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</si>
  <si>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</si>
  <si>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</si>
  <si>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</si>
  <si>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</si>
  <si>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</si>
  <si>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</si>
  <si>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</si>
  <si>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</si>
  <si>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</si>
  <si>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</si>
  <si>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</si>
  <si>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</si>
  <si>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</si>
  <si>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</si>
  <si>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</si>
  <si>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</si>
  <si>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</si>
  <si>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</si>
  <si>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</si>
  <si>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</si>
  <si>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</si>
  <si>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</si>
  <si>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</si>
  <si>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</si>
  <si>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</si>
  <si>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</si>
  <si>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</si>
  <si>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</si>
  <si>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</si>
  <si>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</si>
  <si>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</si>
  <si>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</si>
  <si>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</si>
  <si>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</si>
  <si>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</si>
  <si>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</si>
  <si>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</si>
  <si>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</si>
  <si>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</si>
  <si>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</si>
  <si>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</si>
  <si>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</si>
  <si>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</si>
  <si>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</si>
  <si>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</si>
  <si>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</si>
  <si>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</si>
  <si>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</si>
  <si>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</si>
  <si>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</si>
  <si>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</si>
  <si>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</si>
  <si>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</si>
  <si>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</si>
  <si>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</si>
  <si>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</si>
  <si>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</si>
  <si>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</si>
  <si>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</si>
  <si>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</si>
  <si>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</si>
  <si>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</si>
  <si>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</si>
  <si>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</si>
  <si>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</si>
  <si>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</si>
  <si>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</si>
  <si>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</si>
  <si>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</si>
  <si>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</si>
  <si>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</si>
  <si>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</si>
  <si>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</si>
  <si>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</si>
  <si>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</si>
  <si>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</si>
  <si>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</si>
  <si>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</si>
  <si>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</si>
  <si>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</si>
  <si>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</si>
  <si>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</si>
  <si>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</si>
  <si>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</si>
  <si>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</si>
  <si>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</si>
  <si>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</si>
  <si>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</si>
  <si>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</si>
  <si>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</si>
  <si>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</si>
  <si>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</si>
  <si>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</si>
  <si>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</si>
  <si>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</si>
  <si>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</si>
  <si>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</si>
  <si>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</si>
  <si>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</si>
  <si>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</si>
  <si>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</si>
  <si>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</si>
  <si>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</si>
  <si>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</si>
  <si>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</si>
  <si>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</si>
  <si>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</si>
  <si>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</si>
  <si>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</si>
  <si>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</si>
  <si>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</si>
  <si>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</si>
  <si>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</si>
  <si>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</si>
  <si>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</si>
  <si>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</si>
  <si>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</si>
  <si>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</si>
  <si>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</si>
  <si>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</si>
  <si>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</si>
  <si>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</si>
  <si>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</si>
  <si>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</si>
  <si>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</si>
  <si>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</si>
  <si>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</si>
  <si>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</si>
  <si>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</si>
  <si>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</si>
  <si>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</si>
  <si>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</si>
  <si>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</si>
  <si>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</si>
  <si>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</si>
  <si>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</si>
  <si>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</si>
  <si>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</si>
  <si>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</si>
  <si>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</si>
  <si>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</si>
  <si>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</si>
  <si>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</si>
  <si>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</si>
  <si>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</si>
  <si>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</si>
  <si>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</si>
  <si>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</si>
  <si>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</si>
  <si>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</si>
  <si>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</si>
  <si>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</si>
  <si>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</si>
  <si>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</si>
  <si>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</si>
  <si>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</si>
  <si>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</si>
  <si>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</si>
  <si>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</si>
  <si>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</si>
  <si>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</si>
  <si>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</si>
  <si>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</si>
  <si>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</si>
  <si>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</si>
  <si>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</si>
  <si>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</si>
  <si>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</si>
  <si>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</si>
  <si>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</si>
  <si>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</si>
  <si>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</si>
  <si>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</si>
  <si>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</si>
  <si>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</si>
  <si>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</si>
  <si>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</si>
  <si>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</si>
  <si>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</si>
  <si>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</si>
  <si>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</si>
  <si>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</si>
  <si>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</si>
  <si>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</si>
  <si>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</si>
  <si>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</si>
  <si>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</si>
  <si>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</si>
  <si>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</si>
  <si>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</si>
  <si>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</si>
  <si>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</si>
  <si>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</si>
  <si>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</si>
  <si>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</si>
  <si>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</si>
  <si>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</si>
  <si>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</si>
  <si>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</si>
  <si>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</si>
  <si>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</si>
  <si>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</si>
  <si>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</si>
  <si>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</si>
  <si>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</si>
  <si>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</si>
  <si>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</si>
  <si>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</si>
  <si>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</si>
  <si>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</si>
  <si>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</si>
  <si>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</si>
  <si>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</si>
  <si>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</si>
  <si>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</si>
  <si>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</si>
  <si>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</si>
  <si>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</si>
  <si>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</si>
  <si>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</si>
  <si>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</si>
  <si>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</si>
  <si>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</si>
  <si>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</si>
  <si>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</si>
  <si>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</si>
  <si>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</si>
  <si>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</si>
  <si>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</si>
  <si>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</si>
  <si>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</si>
  <si>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</si>
  <si>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</si>
  <si>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</si>
  <si>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</si>
  <si>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</si>
  <si>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</si>
  <si>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</si>
  <si>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</si>
  <si>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</si>
  <si>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</si>
  <si>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</si>
  <si>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</si>
  <si>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</si>
  <si>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</si>
  <si>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</si>
  <si>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</si>
  <si>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</si>
  <si>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</si>
  <si>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</si>
  <si>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</si>
  <si>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</si>
  <si>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</si>
  <si>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</si>
  <si>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</si>
  <si>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</si>
  <si>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</si>
  <si>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</si>
  <si>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</si>
  <si>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</si>
  <si>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</si>
  <si>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</si>
  <si>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</si>
  <si>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</si>
  <si>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</si>
  <si>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</si>
  <si>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</si>
  <si>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</si>
  <si>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</si>
  <si>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</si>
  <si>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</si>
  <si>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</si>
  <si>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</si>
  <si>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</si>
  <si>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</si>
  <si>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</si>
  <si>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</si>
  <si>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</si>
  <si>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</si>
  <si>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</si>
  <si>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</si>
  <si>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</si>
  <si>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</si>
  <si>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</si>
  <si>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</si>
  <si>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</si>
  <si>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</si>
  <si>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</si>
  <si>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</si>
  <si>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</si>
  <si>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</si>
  <si>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</si>
  <si>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</si>
  <si>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</si>
  <si>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</si>
  <si>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</si>
  <si>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</si>
  <si>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</si>
  <si>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</si>
  <si>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</si>
  <si>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</si>
  <si>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</si>
  <si>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</si>
  <si>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</si>
  <si>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</si>
  <si>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</si>
  <si>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</si>
  <si>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</si>
  <si>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</si>
  <si>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</si>
  <si>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</si>
  <si>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</si>
  <si>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</si>
  <si>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</si>
  <si>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</si>
  <si>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</si>
  <si>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</si>
  <si>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</si>
  <si>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</si>
  <si>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</si>
  <si>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</si>
  <si>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</si>
  <si>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</si>
  <si>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</si>
  <si>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</si>
  <si>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</si>
  <si>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</si>
  <si>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</si>
  <si>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</si>
  <si>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</si>
  <si>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</si>
  <si>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</si>
  <si>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</si>
  <si>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</si>
  <si>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</si>
  <si>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</si>
  <si>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</si>
  <si>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</si>
  <si>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</si>
  <si>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</si>
  <si>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</si>
  <si>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</si>
  <si>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</si>
  <si>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</si>
  <si>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</si>
  <si>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</si>
  <si>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</si>
  <si>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</si>
  <si>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</si>
  <si>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</si>
  <si>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</si>
  <si>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</si>
  <si>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</si>
  <si>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</si>
  <si>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</si>
  <si>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</si>
  <si>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</si>
  <si>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</si>
  <si>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</si>
  <si>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</si>
  <si>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</si>
  <si>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</si>
  <si>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</si>
  <si>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</si>
  <si>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</si>
  <si>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</si>
  <si>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</si>
  <si>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</si>
  <si>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</si>
  <si>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</si>
  <si>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</si>
  <si>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</si>
  <si>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</si>
  <si>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</si>
  <si>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</si>
  <si>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</si>
  <si>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</si>
  <si>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</si>
  <si>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</si>
  <si>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</si>
  <si>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</si>
  <si>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</si>
  <si>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</si>
  <si>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</si>
  <si>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</si>
  <si>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</si>
  <si>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</si>
  <si>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</si>
  <si>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</si>
  <si>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</si>
  <si>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</si>
  <si>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</si>
  <si>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</si>
  <si>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</si>
  <si>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</si>
  <si>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</si>
  <si>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</si>
  <si>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</si>
  <si>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</si>
  <si>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</si>
  <si>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</si>
  <si>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</si>
  <si>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</si>
  <si>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</si>
  <si>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</si>
  <si>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</si>
  <si>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</si>
  <si>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</si>
  <si>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</si>
  <si>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</si>
  <si>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</si>
  <si>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</si>
  <si>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</si>
  <si>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</si>
  <si>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</si>
  <si>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</si>
  <si>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</si>
  <si>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</si>
  <si>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</si>
  <si>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</si>
  <si>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</si>
  <si>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</si>
  <si>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</si>
  <si>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</si>
  <si>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</si>
  <si>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</si>
  <si>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</si>
  <si>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</si>
  <si>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</si>
  <si>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</si>
  <si>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</si>
  <si>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</si>
  <si>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</si>
  <si>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</si>
  <si>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</si>
  <si>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</si>
  <si>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</si>
  <si>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</si>
  <si>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</si>
  <si>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</si>
  <si>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</si>
  <si>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</si>
  <si>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</si>
  <si>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</si>
  <si>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</si>
  <si>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</si>
  <si>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</si>
  <si>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</si>
  <si>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</si>
  <si>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</si>
  <si>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</si>
  <si>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</si>
  <si>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</si>
  <si>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</si>
  <si>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</si>
  <si>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</si>
  <si>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</si>
  <si>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</si>
  <si>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</si>
  <si>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</si>
  <si>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</si>
  <si>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</si>
  <si>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</si>
  <si>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</si>
  <si>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</si>
  <si>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</si>
  <si>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</si>
  <si>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</si>
  <si>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</si>
  <si>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</si>
  <si>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</si>
  <si>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</si>
  <si>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</si>
  <si>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</si>
  <si>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</si>
  <si>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</si>
  <si>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</si>
  <si>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</si>
  <si>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</si>
  <si>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</si>
  <si>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</si>
  <si>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</si>
  <si>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</si>
  <si>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</si>
  <si>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</si>
  <si>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</si>
  <si>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</si>
  <si>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</si>
  <si>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</si>
  <si>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</si>
  <si>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</si>
  <si>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</si>
  <si>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</si>
  <si>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</si>
  <si>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</si>
  <si>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</si>
  <si>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</si>
  <si>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</si>
  <si>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</si>
  <si>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</si>
  <si>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</si>
  <si>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</si>
  <si>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</si>
  <si>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</si>
  <si>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</si>
  <si>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</si>
  <si>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</si>
  <si>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</si>
  <si>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</si>
  <si>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</si>
  <si>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</si>
  <si>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</si>
  <si>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</si>
  <si>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</si>
  <si>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</si>
  <si>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</si>
  <si>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</si>
  <si>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</si>
  <si>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</si>
  <si>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</si>
  <si>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</si>
  <si>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</si>
  <si>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</si>
  <si>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</si>
  <si>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</si>
  <si>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</si>
  <si>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</si>
  <si>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</si>
  <si>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</si>
  <si>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</si>
  <si>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</si>
  <si>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</si>
  <si>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</si>
  <si>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</si>
  <si>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</si>
  <si>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</si>
  <si>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</si>
  <si>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</si>
  <si>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</si>
  <si>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</si>
  <si>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</si>
  <si>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</si>
  <si>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</si>
  <si>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</si>
  <si>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</si>
  <si>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</si>
  <si>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</si>
  <si>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</si>
  <si>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</si>
  <si>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</si>
  <si>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</si>
  <si>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</si>
  <si>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</si>
  <si>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</si>
  <si>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</si>
  <si>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</si>
  <si>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</si>
  <si>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</si>
  <si>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</si>
  <si>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</si>
  <si>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</si>
  <si>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</si>
  <si>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</si>
  <si>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</si>
  <si>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</si>
  <si>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</si>
  <si>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</si>
  <si>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</si>
  <si>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</si>
  <si>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</si>
  <si>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</si>
  <si>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</si>
  <si>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</si>
  <si>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</si>
  <si>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</si>
  <si>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</si>
  <si>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</si>
  <si>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</si>
  <si>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</si>
  <si>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</si>
  <si>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</si>
  <si>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</si>
  <si>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</si>
  <si>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</si>
  <si>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</si>
  <si>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</si>
  <si>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</si>
  <si>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</si>
  <si>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</si>
  <si>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</si>
  <si>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</si>
  <si>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</si>
  <si>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</si>
  <si>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</si>
  <si>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</si>
  <si>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</si>
  <si>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</si>
  <si>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</si>
  <si>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</si>
  <si>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</si>
  <si>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</si>
  <si>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</si>
  <si>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</si>
  <si>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</si>
  <si>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</si>
  <si>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</si>
  <si>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</si>
  <si>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</si>
  <si>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</si>
  <si>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</si>
  <si>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</si>
  <si>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</si>
  <si>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</si>
  <si>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</si>
  <si>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</si>
  <si>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</si>
  <si>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</si>
  <si>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</si>
  <si>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</si>
  <si>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</si>
  <si>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</si>
  <si>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</si>
  <si>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</si>
  <si>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</si>
  <si>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</si>
  <si>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</si>
  <si>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</si>
  <si>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</si>
  <si>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</si>
  <si>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</si>
  <si>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</si>
  <si>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</si>
  <si>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</si>
  <si>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</si>
  <si>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</si>
  <si>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</si>
  <si>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</si>
  <si>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</si>
  <si>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</si>
  <si>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</si>
  <si>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</si>
  <si>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</si>
  <si>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</si>
  <si>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</si>
  <si>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</si>
  <si>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</si>
  <si>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</si>
  <si>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</si>
  <si>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</si>
  <si>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</si>
  <si>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</si>
  <si>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</si>
  <si>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</si>
  <si>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</si>
  <si>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</si>
  <si>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</si>
  <si>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</si>
  <si>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</si>
  <si>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</si>
  <si>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</si>
  <si>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</si>
  <si>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</si>
  <si>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</si>
  <si>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</si>
  <si>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</si>
  <si>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</si>
  <si>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</si>
  <si>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</si>
  <si>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</si>
  <si>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</si>
  <si>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</si>
  <si>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</si>
  <si>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</si>
  <si>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</si>
  <si>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</si>
  <si>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</si>
  <si>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</si>
  <si>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</si>
  <si>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</si>
  <si>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</si>
  <si>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</si>
  <si>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</si>
  <si>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</si>
  <si>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</si>
  <si>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</si>
  <si>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</si>
  <si>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</si>
  <si>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</si>
  <si>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</si>
  <si>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</si>
  <si>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</si>
  <si>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</si>
  <si>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</si>
  <si>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</si>
  <si>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</si>
  <si>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</si>
  <si>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</si>
  <si>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</si>
  <si>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</si>
  <si>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</si>
  <si>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</si>
  <si>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</si>
  <si>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</si>
  <si>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</si>
  <si>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</si>
  <si>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</si>
  <si>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</si>
  <si>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</si>
  <si>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</si>
  <si>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</si>
  <si>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</si>
  <si>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</si>
  <si>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</si>
  <si>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</si>
  <si>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</si>
  <si>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</si>
  <si>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</si>
  <si>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</si>
  <si>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</si>
  <si>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</si>
  <si>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</si>
  <si>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</si>
  <si>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</si>
  <si>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</si>
  <si>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</si>
  <si>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</si>
  <si>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</si>
  <si>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</si>
  <si>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</si>
  <si>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</si>
  <si>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</si>
  <si>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</si>
  <si>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</si>
  <si>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</si>
  <si>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</si>
  <si>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</si>
  <si>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</si>
  <si>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</si>
  <si>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</si>
  <si>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</si>
  <si>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</si>
  <si>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</si>
  <si>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</si>
  <si>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</si>
  <si>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</si>
  <si>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</si>
  <si>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</si>
  <si>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</si>
  <si>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</si>
  <si>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</si>
  <si>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</si>
  <si>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</si>
  <si>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</si>
  <si>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</si>
  <si>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</si>
  <si>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</si>
  <si>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</si>
  <si>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</si>
  <si>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</si>
  <si>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</si>
  <si>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</si>
  <si>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</si>
  <si>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</si>
  <si>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</si>
  <si>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</si>
  <si>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</si>
  <si>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</si>
  <si>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</si>
  <si>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</si>
  <si>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</si>
  <si>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</si>
  <si>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</si>
  <si>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</si>
  <si>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</si>
  <si>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</si>
  <si>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</si>
  <si>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</si>
  <si>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</si>
  <si>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</si>
  <si>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</si>
  <si>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</si>
  <si>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</si>
  <si>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</si>
  <si>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</si>
  <si>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</si>
  <si>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</si>
  <si>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</si>
  <si>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</si>
  <si>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</si>
  <si>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</si>
  <si>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</si>
  <si>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</si>
  <si>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</si>
  <si>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</si>
  <si>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</si>
  <si>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</si>
  <si>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</si>
  <si>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</si>
  <si>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</si>
  <si>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</si>
  <si>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</si>
  <si>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</si>
  <si>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</si>
  <si>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</si>
  <si>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</si>
  <si>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</si>
  <si>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</si>
  <si>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</si>
  <si>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</si>
  <si>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</si>
  <si>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</si>
  <si>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</si>
  <si>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</si>
  <si>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</si>
  <si>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</si>
  <si>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</si>
  <si>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</si>
  <si>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</si>
  <si>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</si>
  <si>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</si>
  <si>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</si>
  <si>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</si>
  <si>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</si>
  <si>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</si>
  <si>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</si>
  <si>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</si>
  <si>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</si>
  <si>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</si>
  <si>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</si>
  <si>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</si>
  <si>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</si>
  <si>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</si>
  <si>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</si>
  <si>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</si>
  <si>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</si>
  <si>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</si>
  <si>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</si>
  <si>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</si>
  <si>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</si>
  <si>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</si>
  <si>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</si>
  <si>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</si>
  <si>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</si>
  <si>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</si>
  <si>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</si>
  <si>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</si>
  <si>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</si>
  <si>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</si>
  <si>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</si>
  <si>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</si>
  <si>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</si>
  <si>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</si>
  <si>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</si>
  <si>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</si>
  <si>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</si>
  <si>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</si>
  <si>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</si>
  <si>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</si>
  <si>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</si>
  <si>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</si>
  <si>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</si>
  <si>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</si>
  <si>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</si>
  <si>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</si>
  <si>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</si>
  <si>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</si>
  <si>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</si>
  <si>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</si>
  <si>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</si>
  <si>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</si>
  <si>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</si>
  <si>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</si>
  <si>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</si>
  <si>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</si>
  <si>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</si>
  <si>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</si>
  <si>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</si>
  <si>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</si>
  <si>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</si>
  <si>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</si>
  <si>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</si>
  <si>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</si>
  <si>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</si>
  <si>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</si>
  <si>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</si>
  <si>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</si>
  <si>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</si>
  <si>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</si>
  <si>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</si>
  <si>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</si>
  <si>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</si>
  <si>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</si>
  <si>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</si>
  <si>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</si>
  <si>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</si>
  <si>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</si>
  <si>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</si>
  <si>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</si>
  <si>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</si>
  <si>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</si>
  <si>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</si>
  <si>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</si>
  <si>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</si>
  <si>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</si>
  <si>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</si>
  <si>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</si>
  <si>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</si>
  <si>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</si>
  <si>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</si>
  <si>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</si>
  <si>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</si>
  <si>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</si>
  <si>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</si>
  <si>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</si>
  <si>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</si>
  <si>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</si>
  <si>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</si>
  <si>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</si>
  <si>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</si>
  <si>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</si>
  <si>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</si>
  <si>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</si>
  <si>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</si>
  <si>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</si>
  <si>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</si>
  <si>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</si>
  <si>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</si>
  <si>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</si>
  <si>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</si>
  <si>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</si>
  <si>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</si>
  <si>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</si>
  <si>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</si>
  <si>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</si>
  <si>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</si>
  <si>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</si>
  <si>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</si>
  <si>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</si>
  <si>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</si>
  <si>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</si>
  <si>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</si>
  <si>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</si>
  <si>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</si>
  <si>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</si>
  <si>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</si>
  <si>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</si>
  <si>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</si>
  <si>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</si>
  <si>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</si>
  <si>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</si>
  <si>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</si>
  <si>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</si>
  <si>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</si>
  <si>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</si>
  <si>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</si>
  <si>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</si>
  <si>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</si>
  <si>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</si>
  <si>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</si>
  <si>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</si>
  <si>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</si>
  <si>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</si>
  <si>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</si>
  <si>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</si>
  <si>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</si>
  <si>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</si>
  <si>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</si>
  <si>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</si>
  <si>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</si>
  <si>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</si>
  <si>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</si>
  <si>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</si>
  <si>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</si>
  <si>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</si>
  <si>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</si>
  <si>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</si>
  <si>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</si>
  <si>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</si>
  <si>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</si>
  <si>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</si>
  <si>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</si>
  <si>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</si>
  <si>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</si>
  <si>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</si>
  <si>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</si>
  <si>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</si>
  <si>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</si>
  <si>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</si>
  <si>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</si>
  <si>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</si>
  <si>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</si>
  <si>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</si>
  <si>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</si>
  <si>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</si>
  <si>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</si>
  <si>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</si>
  <si>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</si>
  <si>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</si>
  <si>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</si>
  <si>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</si>
  <si>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</si>
  <si>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</si>
  <si>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</si>
  <si>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</si>
  <si>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</si>
  <si>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</si>
  <si>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</si>
  <si>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</si>
  <si>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</si>
  <si>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</si>
  <si>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</si>
  <si>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</si>
  <si>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</si>
  <si>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</si>
  <si>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</si>
  <si>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</si>
  <si>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</si>
  <si>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</si>
  <si>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</si>
  <si>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</si>
  <si>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</si>
  <si>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</si>
  <si>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</si>
  <si>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</si>
  <si>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</si>
  <si>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</si>
  <si>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</si>
  <si>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</si>
  <si>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</si>
  <si>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</si>
  <si>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</si>
  <si>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</si>
  <si>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</si>
  <si>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</si>
  <si>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</si>
  <si>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</si>
  <si>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</si>
  <si>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</si>
  <si>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</si>
  <si>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</si>
  <si>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</si>
  <si>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</si>
  <si>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</si>
  <si>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</si>
  <si>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</si>
  <si>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</si>
  <si>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</si>
  <si>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</si>
  <si>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</si>
  <si>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</si>
  <si>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</si>
  <si>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</si>
  <si>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</si>
  <si>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</si>
  <si>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</si>
  <si>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</si>
  <si>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</si>
  <si>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</si>
  <si>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</si>
  <si>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</si>
  <si>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</si>
  <si>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</si>
  <si>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</si>
  <si>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</si>
  <si>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</si>
  <si>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</si>
  <si>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</si>
  <si>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</si>
  <si>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</si>
  <si>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</si>
  <si>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</si>
  <si>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</si>
  <si>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</si>
  <si>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</si>
  <si>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</si>
  <si>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</si>
  <si>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</si>
  <si>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</si>
  <si>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</si>
  <si>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</si>
  <si>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</si>
  <si>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</si>
  <si>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</si>
  <si>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</si>
  <si>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</si>
  <si>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</si>
  <si>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</si>
  <si>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</si>
  <si>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</si>
  <si>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</si>
  <si>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</si>
  <si>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</si>
  <si>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</si>
  <si>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</si>
  <si>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</si>
  <si>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</si>
  <si>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</si>
  <si>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</si>
  <si>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</si>
  <si>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</si>
  <si>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</si>
  <si>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</si>
  <si>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</si>
  <si>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</si>
  <si>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</si>
  <si>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</si>
  <si>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</si>
  <si>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</si>
  <si>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</si>
  <si>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</si>
  <si>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</si>
  <si>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</si>
  <si>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</si>
  <si>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</si>
  <si>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</si>
  <si>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</si>
  <si>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</si>
  <si>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</si>
  <si>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</si>
  <si>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</si>
  <si>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</si>
  <si>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</si>
  <si>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</si>
  <si>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</si>
  <si>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</si>
  <si>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</si>
  <si>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</si>
  <si>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</si>
  <si>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</si>
  <si>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</si>
  <si>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</si>
  <si>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</si>
  <si>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</si>
  <si>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</si>
  <si>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</si>
  <si>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</si>
  <si>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</si>
  <si>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</si>
  <si>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</si>
  <si>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</si>
  <si>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</si>
  <si>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</si>
  <si>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</si>
  <si>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</si>
  <si>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</si>
  <si>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</si>
  <si>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</si>
  <si>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</si>
  <si>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</si>
  <si>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</si>
  <si>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</si>
  <si>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</si>
  <si>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</si>
  <si>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</si>
  <si>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</si>
  <si>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</si>
  <si>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</si>
  <si>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</si>
  <si>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</si>
  <si>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</si>
  <si>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</si>
  <si>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</si>
  <si>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</si>
  <si>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</si>
  <si>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</si>
  <si>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</si>
  <si>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</si>
  <si>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</si>
  <si>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</si>
  <si>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</si>
  <si>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</si>
  <si>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</si>
  <si>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</si>
  <si>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</si>
  <si>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</si>
  <si>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</si>
  <si>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</si>
  <si>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</si>
  <si>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</si>
  <si>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</si>
  <si>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</si>
  <si>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</si>
  <si>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</si>
  <si>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</si>
  <si>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</si>
  <si>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</si>
  <si>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</si>
  <si>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</si>
  <si>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</si>
  <si>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</si>
  <si>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</si>
  <si>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</si>
  <si>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</si>
  <si>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</si>
  <si>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</si>
  <si>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</si>
  <si>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</si>
  <si>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</si>
  <si>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</si>
  <si>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</si>
  <si>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</si>
  <si>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</si>
  <si>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</si>
  <si>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</si>
  <si>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</si>
  <si>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</si>
  <si>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</si>
  <si>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</si>
  <si>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</si>
  <si>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</si>
  <si>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</si>
  <si>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</si>
  <si>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</si>
  <si>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</si>
  <si>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</si>
  <si>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</si>
  <si>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</si>
  <si>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</si>
  <si>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</si>
  <si>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</si>
  <si>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</si>
  <si>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</si>
  <si>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</si>
  <si>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</si>
  <si>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</si>
  <si>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</si>
  <si>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</si>
  <si>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</si>
  <si>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</si>
  <si>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</si>
  <si>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</si>
  <si>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</si>
  <si>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</si>
  <si>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</si>
  <si>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</si>
  <si>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</si>
  <si>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</si>
  <si>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</si>
  <si>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</si>
  <si>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</si>
  <si>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</si>
  <si>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</si>
  <si>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</si>
  <si>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</si>
  <si>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</si>
  <si>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</si>
  <si>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</si>
  <si>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</si>
  <si>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</si>
  <si>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</si>
  <si>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</si>
  <si>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</si>
  <si>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</si>
  <si>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</si>
  <si>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</si>
  <si>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</si>
  <si>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</si>
  <si>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</si>
  <si>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</si>
  <si>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</si>
  <si>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</si>
  <si>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</si>
  <si>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</si>
  <si>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</si>
  <si>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</si>
  <si>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</si>
  <si>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</si>
  <si>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</si>
  <si>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</si>
  <si>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</si>
  <si>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</si>
  <si>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</si>
  <si>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</si>
  <si>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</si>
  <si>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</si>
  <si>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</si>
  <si>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</si>
  <si>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</si>
  <si>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</si>
  <si>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</si>
  <si>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</si>
  <si>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</si>
  <si>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</si>
  <si>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</si>
  <si>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</si>
  <si>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</si>
  <si>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</si>
  <si>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</si>
  <si>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</si>
  <si>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</si>
  <si>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</si>
  <si>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</si>
  <si>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</si>
  <si>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</si>
  <si>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</si>
  <si>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</si>
  <si>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</si>
  <si>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</si>
  <si>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</si>
  <si>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</si>
  <si>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</si>
  <si>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</si>
  <si>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</si>
  <si>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</si>
  <si>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</si>
  <si>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</si>
  <si>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</si>
  <si>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</si>
  <si>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</si>
  <si>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</si>
  <si>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</si>
  <si>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</si>
  <si>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</si>
  <si>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</si>
  <si>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</si>
  <si>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</si>
  <si>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</si>
  <si>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</si>
  <si>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</si>
  <si>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</si>
  <si>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</si>
  <si>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</si>
  <si>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</si>
  <si>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</si>
  <si>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</si>
  <si>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</si>
  <si>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</si>
  <si>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</si>
  <si>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</si>
  <si>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</si>
  <si>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</si>
  <si>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</si>
  <si>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</si>
  <si>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</si>
  <si>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</si>
  <si>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</si>
  <si>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</si>
  <si>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</si>
  <si>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</si>
  <si>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</si>
  <si>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</si>
  <si>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</si>
  <si>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</si>
  <si>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</si>
  <si>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</si>
  <si>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</si>
  <si>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</si>
  <si>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</si>
  <si>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</si>
  <si>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</si>
  <si>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</si>
  <si>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</si>
  <si>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</si>
  <si>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</si>
  <si>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</si>
  <si>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</si>
  <si>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</si>
  <si>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</si>
  <si>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</si>
  <si>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</si>
  <si>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</si>
  <si>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</si>
  <si>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</si>
  <si>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</si>
  <si>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</si>
  <si>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</si>
  <si>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</si>
  <si>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</si>
  <si>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</si>
  <si>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</si>
  <si>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</si>
  <si>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</si>
  <si>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</si>
  <si>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</si>
  <si>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</si>
  <si>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</si>
  <si>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</si>
  <si>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</si>
  <si>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</si>
  <si>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</si>
  <si>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</si>
  <si>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</si>
  <si>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</si>
  <si>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</si>
  <si>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</si>
  <si>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</si>
  <si>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</si>
  <si>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</si>
  <si>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</si>
  <si>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</si>
  <si>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</si>
  <si>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</si>
  <si>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</si>
  <si>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</si>
  <si>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</si>
  <si>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</si>
  <si>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</si>
  <si>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</si>
  <si>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</si>
  <si>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</si>
  <si>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</si>
  <si>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</si>
  <si>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</si>
  <si>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</si>
  <si>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</si>
  <si>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</si>
  <si>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</si>
  <si>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</si>
  <si>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</si>
  <si>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</si>
  <si>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</si>
  <si>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</si>
  <si>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</si>
  <si>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</si>
  <si>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</si>
  <si>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</si>
  <si>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</si>
  <si>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</si>
  <si>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</si>
  <si>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</si>
  <si>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</si>
  <si>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</si>
  <si>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</si>
  <si>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</si>
  <si>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</si>
  <si>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</si>
  <si>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</si>
  <si>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</si>
  <si>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</si>
  <si>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</si>
  <si>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</si>
  <si>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</si>
  <si>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</si>
  <si>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</si>
  <si>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</si>
  <si>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</si>
  <si>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</si>
  <si>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</si>
  <si>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</si>
  <si>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</si>
  <si>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</si>
  <si>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</si>
  <si>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</si>
  <si>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</si>
  <si>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</si>
  <si>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</si>
  <si>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</si>
  <si>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</si>
  <si>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</si>
  <si>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</si>
  <si>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</si>
  <si>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</si>
  <si>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</si>
  <si>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</si>
  <si>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</si>
  <si>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</si>
  <si>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</si>
  <si>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</si>
  <si>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</si>
  <si>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</si>
  <si>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</si>
  <si>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</si>
  <si>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</si>
  <si>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</si>
  <si>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</si>
  <si>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</si>
  <si>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</si>
  <si>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</si>
  <si>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</si>
  <si>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</si>
  <si>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</si>
  <si>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</si>
  <si>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</si>
  <si>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</si>
  <si>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</si>
  <si>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</si>
  <si>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</si>
  <si>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</si>
  <si>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</si>
  <si>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</si>
  <si>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</si>
  <si>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</si>
  <si>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</si>
  <si>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</si>
  <si>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</si>
  <si>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</si>
  <si>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</si>
  <si>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</si>
  <si>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</si>
  <si>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</si>
  <si>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</si>
  <si>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</si>
  <si>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</si>
  <si>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</si>
  <si>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</si>
  <si>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</si>
  <si>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</si>
  <si>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</si>
  <si>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</si>
  <si>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</si>
  <si>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</si>
  <si>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</si>
  <si>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</si>
  <si>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</si>
  <si>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</si>
  <si>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</si>
  <si>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</si>
  <si>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</si>
  <si>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</si>
  <si>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</si>
  <si>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</si>
  <si>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</si>
  <si>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</si>
  <si>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</si>
  <si>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</si>
  <si>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</si>
  <si>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</si>
  <si>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</si>
  <si>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</si>
  <si>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</si>
  <si>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</si>
  <si>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</si>
  <si>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</si>
  <si>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</si>
  <si>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</si>
  <si>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</si>
  <si>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</si>
  <si>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</si>
  <si>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</si>
  <si>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</si>
  <si>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</si>
  <si>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</si>
  <si>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</si>
  <si>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</si>
  <si>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</si>
  <si>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</si>
  <si>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</si>
  <si>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</si>
  <si>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</si>
  <si>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</si>
  <si>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</si>
  <si>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</si>
  <si>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</si>
  <si>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</si>
  <si>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</si>
  <si>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</si>
  <si>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</si>
  <si>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</si>
  <si>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</si>
  <si>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</si>
  <si>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</si>
  <si>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</si>
  <si>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</si>
  <si>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</si>
  <si>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</si>
  <si>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</si>
  <si>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</si>
  <si>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</si>
  <si>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</si>
  <si>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</si>
  <si>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</si>
  <si>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</si>
  <si>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</si>
  <si>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</si>
  <si>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</si>
  <si>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</si>
  <si>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</si>
  <si>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</si>
  <si>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</si>
  <si>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</si>
  <si>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</si>
  <si>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</si>
  <si>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</si>
  <si>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</si>
  <si>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</si>
  <si>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</si>
  <si>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</si>
  <si>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</si>
  <si>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</si>
  <si>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</si>
  <si>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</si>
  <si>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</si>
  <si>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</si>
  <si>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</si>
  <si>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</si>
  <si>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</si>
  <si>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</si>
  <si>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</si>
  <si>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</si>
  <si>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</si>
  <si>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</si>
  <si>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</si>
  <si>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</si>
  <si>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</si>
  <si>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</si>
  <si>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</si>
  <si>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</si>
  <si>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</si>
  <si>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</si>
  <si>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</si>
  <si>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</si>
  <si>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</si>
  <si>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</si>
  <si>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</si>
  <si>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</si>
  <si>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</si>
  <si>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</si>
  <si>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</si>
  <si>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</si>
  <si>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</si>
  <si>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</si>
  <si>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</si>
  <si>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</si>
  <si>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</si>
  <si>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</si>
  <si>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</si>
  <si>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</si>
  <si>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</si>
  <si>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</si>
  <si>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</si>
  <si>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</si>
  <si>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</si>
  <si>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</si>
  <si>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</si>
  <si>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</si>
  <si>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</si>
  <si>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</si>
  <si>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</si>
  <si>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</si>
  <si>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</si>
  <si>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</si>
  <si>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</si>
  <si>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</si>
  <si>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</si>
  <si>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</si>
  <si>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</si>
  <si>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</si>
  <si>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</si>
  <si>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</si>
  <si>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</si>
  <si>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</si>
  <si>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</si>
  <si>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</si>
  <si>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</si>
  <si>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</si>
  <si>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</si>
  <si>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</si>
  <si>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</si>
  <si>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</si>
  <si>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</si>
  <si>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</si>
  <si>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</si>
  <si>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</si>
  <si>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</si>
  <si>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</si>
  <si>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</si>
  <si>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</si>
  <si>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</si>
  <si>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</si>
  <si>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</si>
  <si>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</si>
  <si>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</si>
  <si>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</si>
  <si>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</si>
  <si>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</si>
  <si>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</si>
  <si>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</si>
  <si>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</si>
  <si>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</si>
  <si>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</si>
  <si>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</si>
  <si>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</si>
  <si>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</si>
  <si>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</si>
  <si>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</si>
  <si>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</si>
  <si>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</si>
  <si>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</si>
  <si>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</si>
  <si>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</si>
  <si>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</si>
  <si>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</si>
  <si>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</si>
  <si>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</si>
  <si>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</si>
  <si>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</si>
  <si>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</si>
  <si>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</si>
  <si>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</si>
  <si>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</si>
  <si>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</si>
  <si>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</si>
  <si>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</si>
  <si>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</si>
  <si>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</si>
  <si>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</si>
  <si>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</si>
  <si>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</si>
  <si>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</si>
  <si>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</si>
  <si>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</si>
  <si>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</si>
  <si>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</si>
  <si>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</si>
  <si>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</si>
  <si>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</si>
  <si>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</si>
  <si>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</si>
  <si>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</si>
  <si>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</si>
  <si>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</si>
  <si>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</si>
  <si>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</si>
  <si>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</si>
  <si>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</si>
  <si>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</si>
  <si>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</si>
  <si>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</si>
  <si>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</si>
  <si>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</si>
  <si>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</si>
  <si>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</si>
  <si>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</si>
  <si>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</si>
  <si>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</si>
  <si>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</si>
  <si>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</si>
  <si>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</si>
  <si>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</si>
  <si>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</si>
  <si>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</si>
  <si>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</si>
  <si>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</si>
  <si>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</si>
  <si>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</si>
  <si>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</si>
  <si>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</si>
  <si>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</si>
  <si>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</si>
  <si>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</si>
  <si>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</si>
  <si>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</si>
  <si>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</si>
  <si>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</si>
  <si>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</si>
  <si>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</si>
  <si>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</si>
  <si>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</si>
  <si>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</si>
  <si>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</si>
  <si>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</si>
  <si>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</si>
  <si>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</si>
  <si>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</si>
  <si>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</si>
  <si>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</si>
  <si>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</si>
  <si>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</si>
  <si>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</si>
  <si>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</si>
  <si>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</si>
  <si>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</si>
  <si>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</si>
  <si>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</si>
  <si>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</si>
  <si>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</si>
  <si>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</si>
  <si>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</si>
  <si>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</si>
  <si>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</si>
  <si>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</si>
  <si>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</si>
  <si>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</si>
  <si>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</si>
  <si>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</si>
  <si>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</si>
  <si>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</si>
  <si>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</si>
  <si>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</si>
  <si>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</si>
  <si>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</si>
  <si>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</si>
  <si>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</si>
  <si>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</si>
  <si>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</si>
  <si>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</si>
  <si>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</si>
  <si>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</si>
  <si>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</si>
  <si>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</si>
  <si>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</si>
  <si>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</si>
  <si>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</si>
  <si>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</si>
  <si>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</si>
  <si>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</si>
  <si>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</si>
  <si>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</si>
  <si>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</si>
  <si>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</si>
  <si>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</si>
  <si>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</si>
  <si>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</si>
  <si>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</si>
  <si>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</si>
  <si>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</si>
  <si>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</si>
  <si>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</si>
  <si>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</si>
  <si>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</si>
  <si>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</si>
  <si>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</si>
  <si>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</si>
  <si>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</si>
  <si>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</si>
  <si>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</si>
  <si>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</si>
  <si>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</si>
  <si>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</si>
  <si>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</si>
  <si>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</si>
  <si>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</si>
  <si>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</si>
  <si>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</si>
  <si>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</si>
  <si>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</si>
  <si>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</si>
  <si>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</si>
  <si>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</si>
  <si>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</si>
  <si>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</si>
  <si>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</si>
  <si>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</si>
  <si>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</si>
  <si>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</si>
  <si>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</si>
  <si>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</si>
  <si>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</si>
  <si>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</si>
  <si>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</si>
  <si>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</si>
  <si>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</si>
  <si>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</si>
  <si>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</si>
  <si>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</si>
  <si>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</si>
  <si>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</si>
  <si>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</si>
  <si>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</si>
  <si>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</si>
  <si>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</si>
  <si>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</si>
  <si>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</si>
  <si>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</si>
  <si>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</si>
  <si>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</si>
  <si>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</si>
  <si>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</si>
  <si>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</si>
  <si>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</si>
  <si>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</si>
  <si>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</si>
  <si>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</si>
  <si>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</si>
  <si>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</si>
  <si>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</si>
  <si>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</si>
  <si>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</si>
  <si>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</si>
  <si>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</si>
  <si>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</si>
  <si>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</si>
  <si>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</si>
  <si>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</si>
  <si>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</si>
  <si>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</si>
  <si>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</si>
  <si>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</si>
  <si>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</si>
  <si>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</si>
  <si>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</si>
  <si>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</si>
  <si>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</si>
  <si>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</si>
  <si>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</si>
  <si>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</si>
  <si>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</si>
  <si>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</si>
  <si>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</si>
  <si>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</si>
  <si>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</si>
  <si>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</si>
  <si>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</si>
  <si>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</si>
  <si>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</si>
  <si>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</si>
  <si>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</si>
  <si>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</si>
  <si>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</si>
  <si>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</si>
  <si>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</si>
  <si>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</si>
  <si>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</si>
  <si>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</si>
  <si>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</si>
  <si>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</si>
  <si>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</si>
  <si>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</si>
  <si>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</si>
  <si>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</si>
  <si>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</si>
  <si>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</si>
  <si>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</si>
  <si>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</si>
  <si>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</si>
  <si>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</si>
  <si>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</si>
  <si>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</si>
  <si>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</si>
  <si>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</si>
  <si>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</si>
  <si>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</si>
  <si>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</si>
  <si>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</si>
  <si>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</si>
  <si>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</si>
  <si>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</si>
  <si>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</si>
  <si>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</si>
  <si>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</si>
  <si>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</si>
  <si>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</si>
  <si>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</si>
  <si>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</si>
  <si>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</si>
  <si>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</si>
  <si>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</si>
  <si>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</si>
  <si>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</si>
  <si>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</si>
  <si>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</si>
  <si>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</si>
  <si>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</si>
  <si>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</si>
  <si>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</si>
  <si>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</si>
  <si>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</si>
  <si>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</si>
  <si>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</si>
  <si>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</si>
  <si>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</si>
  <si>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</si>
  <si>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</si>
  <si>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</si>
  <si>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</si>
  <si>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</si>
  <si>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</si>
  <si>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</si>
  <si>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</si>
  <si>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</si>
  <si>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</si>
  <si>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</si>
  <si>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</si>
  <si>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</si>
  <si>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</si>
  <si>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</si>
  <si>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</si>
  <si>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</si>
  <si>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</si>
  <si>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</si>
  <si>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</si>
  <si>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</si>
  <si>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</si>
  <si>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</si>
  <si>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</si>
  <si>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</si>
  <si>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</si>
  <si>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</si>
  <si>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</si>
  <si>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</si>
  <si>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</si>
  <si>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</si>
  <si>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</si>
  <si>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</si>
  <si>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</si>
  <si>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</si>
  <si>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</si>
  <si>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</si>
  <si>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</si>
  <si>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</si>
  <si>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</si>
  <si>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</si>
  <si>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</si>
  <si>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</si>
  <si>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</si>
  <si>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</si>
  <si>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</si>
  <si>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</si>
  <si>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</si>
  <si>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</si>
  <si>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</si>
  <si>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</si>
  <si>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</si>
  <si>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</si>
  <si>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</si>
  <si>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</si>
  <si>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</si>
  <si>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</si>
  <si>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</si>
  <si>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</si>
  <si>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</si>
  <si>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</si>
  <si>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</si>
  <si>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</si>
  <si>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</si>
  <si>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</si>
  <si>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</si>
  <si>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</si>
  <si>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</si>
  <si>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</si>
  <si>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</si>
  <si>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</si>
  <si>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</si>
  <si>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</si>
  <si>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</si>
  <si>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</si>
  <si>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</si>
  <si>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</si>
  <si>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</si>
  <si>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</si>
  <si>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</si>
  <si>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</si>
  <si>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</si>
  <si>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</si>
  <si>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</si>
  <si>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</si>
  <si>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</si>
  <si>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</si>
  <si>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</si>
  <si>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</si>
  <si>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</si>
  <si>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</si>
  <si>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</si>
  <si>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</si>
  <si>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</si>
  <si>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</si>
  <si>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</si>
  <si>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</si>
  <si>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</si>
  <si>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</si>
  <si>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</si>
  <si>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</si>
  <si>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</si>
  <si>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</si>
  <si>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</si>
  <si>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</si>
  <si>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</si>
  <si>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</si>
  <si>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</si>
  <si>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</si>
  <si>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</si>
  <si>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</si>
  <si>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</si>
  <si>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</si>
  <si>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</si>
  <si>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</si>
  <si>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</si>
  <si>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</si>
  <si>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</si>
  <si>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</si>
  <si>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</si>
  <si>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</si>
  <si>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</si>
  <si>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</si>
  <si>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</si>
  <si>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</si>
  <si>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</si>
  <si>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</si>
  <si>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</si>
  <si>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</si>
  <si>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</si>
  <si>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</si>
  <si>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</si>
  <si>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</si>
  <si>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</si>
  <si>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</si>
  <si>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</si>
  <si>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</si>
  <si>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</si>
  <si>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</si>
  <si>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</si>
  <si>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</si>
  <si>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</si>
  <si>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</si>
  <si>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</si>
  <si>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</si>
  <si>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</si>
  <si>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</si>
  <si>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</si>
  <si>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</si>
  <si>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</si>
  <si>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</si>
  <si>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</si>
  <si>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</si>
  <si>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</si>
  <si>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</si>
  <si>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</si>
  <si>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</si>
  <si>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</si>
  <si>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</si>
  <si>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</si>
  <si>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</si>
  <si>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</si>
  <si>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</si>
  <si>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</si>
  <si>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</si>
  <si>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</si>
  <si>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</si>
  <si>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</si>
  <si>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</si>
  <si>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</si>
  <si>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</si>
  <si>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</si>
  <si>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</si>
  <si>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</si>
  <si>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</si>
  <si>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</si>
  <si>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</si>
  <si>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</si>
  <si>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</si>
  <si>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</si>
  <si>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</si>
  <si>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</si>
  <si>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</si>
  <si>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</si>
  <si>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</si>
  <si>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</si>
  <si>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</si>
  <si>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</si>
  <si>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</si>
  <si>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</si>
  <si>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</si>
  <si>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</si>
  <si>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</si>
  <si>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</si>
  <si>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</si>
  <si>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</si>
  <si>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</si>
  <si>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</si>
  <si>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</si>
  <si>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</si>
  <si>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</si>
  <si>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</si>
  <si>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</si>
  <si>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</si>
  <si>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</si>
  <si>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</si>
  <si>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</si>
  <si>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</si>
  <si>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</si>
  <si>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</si>
  <si>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</si>
  <si>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</si>
  <si>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</si>
  <si>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</si>
  <si>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</si>
  <si>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</si>
  <si>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</si>
  <si>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</si>
  <si>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</si>
  <si>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</si>
  <si>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</si>
  <si>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</si>
  <si>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</si>
  <si>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</si>
  <si>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</si>
  <si>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</si>
  <si>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</si>
  <si>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</si>
  <si>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</si>
  <si>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</si>
  <si>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</si>
  <si>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</si>
  <si>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</si>
  <si>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</si>
  <si>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</si>
  <si>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</si>
  <si>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</si>
  <si>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</si>
  <si>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</si>
  <si>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</si>
  <si>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</si>
  <si>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</si>
  <si>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</si>
  <si>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</si>
  <si>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</si>
  <si>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</si>
  <si>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</si>
  <si>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</si>
  <si>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</si>
  <si>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</si>
  <si>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</si>
  <si>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</si>
  <si>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</si>
  <si>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</si>
  <si>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</si>
  <si>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</si>
  <si>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</si>
  <si>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</si>
  <si>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</si>
  <si>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</si>
  <si>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</si>
  <si>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</si>
  <si>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</si>
  <si>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</si>
  <si>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</si>
  <si>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</si>
  <si>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</si>
  <si>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</si>
  <si>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</si>
  <si>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</si>
  <si>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</si>
  <si>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</si>
  <si>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</si>
  <si>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</si>
  <si>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</si>
  <si>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</si>
  <si>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</si>
  <si>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</si>
  <si>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</si>
  <si>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</si>
  <si>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</si>
  <si>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</si>
  <si>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</si>
  <si>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</si>
  <si>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</si>
  <si>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</si>
  <si>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</si>
  <si>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</si>
  <si>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</si>
  <si>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</si>
  <si>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</si>
  <si>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</si>
  <si>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</si>
  <si>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</si>
  <si>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</si>
  <si>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</si>
  <si>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</si>
  <si>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</si>
  <si>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</si>
  <si>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</si>
  <si>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</si>
  <si>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</si>
  <si>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</si>
  <si>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</si>
  <si>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</si>
  <si>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</si>
  <si>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</si>
  <si>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</si>
  <si>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</si>
  <si>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</si>
  <si>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</si>
  <si>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</si>
  <si>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</si>
  <si>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</si>
  <si>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</si>
  <si>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</si>
  <si>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</si>
  <si>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</si>
  <si>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</si>
  <si>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</si>
  <si>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</si>
  <si>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</si>
  <si>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</si>
  <si>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</si>
  <si>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</si>
  <si>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</si>
  <si>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</si>
  <si>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</si>
  <si>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</si>
  <si>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</si>
  <si>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</si>
  <si>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</si>
  <si>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</si>
  <si>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</si>
  <si>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</si>
  <si>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</si>
  <si>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</si>
  <si>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</si>
  <si>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</si>
  <si>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</si>
  <si>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</si>
  <si>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</si>
  <si>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</si>
  <si>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</si>
  <si>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</si>
  <si>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</si>
  <si>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</si>
  <si>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</si>
  <si>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</si>
  <si>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</si>
  <si>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</si>
  <si>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</si>
  <si>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</si>
  <si>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</si>
  <si>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</si>
  <si>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</si>
  <si>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</si>
  <si>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</si>
  <si>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</si>
  <si>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</si>
  <si>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</si>
  <si>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</si>
  <si>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</si>
  <si>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</si>
  <si>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</si>
  <si>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</si>
  <si>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</si>
  <si>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</si>
  <si>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</si>
  <si>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</si>
  <si>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</si>
  <si>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</si>
  <si>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</si>
  <si>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</si>
  <si>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</si>
  <si>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</si>
  <si>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</si>
  <si>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</si>
  <si>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</si>
  <si>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</si>
  <si>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</si>
  <si>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</si>
  <si>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</si>
  <si>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</si>
  <si>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</si>
  <si>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</si>
  <si>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</si>
  <si>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</si>
  <si>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</si>
  <si>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</si>
  <si>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</si>
  <si>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</si>
  <si>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</si>
  <si>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</si>
  <si>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</si>
  <si>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</si>
  <si>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</si>
  <si>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</si>
  <si>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</si>
  <si>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</si>
  <si>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</si>
  <si>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</si>
  <si>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</si>
  <si>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</si>
  <si>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</si>
  <si>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</si>
  <si>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</si>
  <si>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</si>
  <si>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</si>
  <si>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</si>
  <si>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</si>
  <si>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</si>
  <si>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</si>
  <si>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</si>
  <si>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</si>
  <si>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</si>
  <si>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</si>
  <si>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</si>
  <si>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</si>
  <si>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</si>
  <si>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</si>
  <si>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</si>
  <si>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</si>
  <si>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</si>
  <si>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</si>
  <si>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</si>
  <si>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</si>
  <si>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</si>
  <si>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</si>
  <si>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</si>
  <si>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</si>
  <si>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</si>
  <si>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</si>
  <si>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</si>
  <si>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</si>
  <si>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</si>
  <si>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</si>
  <si>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</si>
  <si>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</si>
  <si>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</si>
  <si>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</si>
  <si>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</si>
  <si>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</si>
  <si>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</si>
  <si>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</si>
  <si>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</si>
  <si>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</si>
  <si>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</si>
  <si>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</si>
  <si>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</si>
  <si>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</si>
  <si>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</si>
  <si>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</si>
  <si>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</si>
  <si>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</si>
  <si>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</si>
  <si>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</si>
  <si>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</si>
  <si>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</si>
  <si>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</si>
  <si>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</si>
  <si>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</si>
  <si>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</si>
  <si>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</si>
  <si>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</si>
  <si>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</si>
  <si>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</si>
  <si>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</si>
  <si>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</si>
  <si>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</si>
  <si>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</si>
  <si>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</si>
  <si>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</si>
  <si>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</si>
  <si>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</si>
  <si>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</si>
  <si>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</si>
  <si>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</si>
  <si>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</si>
  <si>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</si>
  <si>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</si>
  <si>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</si>
  <si>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</si>
  <si>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</si>
  <si>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</si>
  <si>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</si>
  <si>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</si>
  <si>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</si>
  <si>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</si>
  <si>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</si>
  <si>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</si>
  <si>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</si>
  <si>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</si>
  <si>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</si>
  <si>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</si>
  <si>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</si>
  <si>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</si>
  <si>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</si>
  <si>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</si>
  <si>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</si>
  <si>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</si>
  <si>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</si>
  <si>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</si>
  <si>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</si>
  <si>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</si>
  <si>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</si>
  <si>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</si>
  <si>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</si>
  <si>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</si>
  <si>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</si>
  <si>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</si>
  <si>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</si>
  <si>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</si>
  <si>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</si>
  <si>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</si>
  <si>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</si>
  <si>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</si>
  <si>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</si>
  <si>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</si>
  <si>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</si>
  <si>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</si>
  <si>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</si>
  <si>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</si>
  <si>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</si>
  <si>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</si>
  <si>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</si>
  <si>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</si>
  <si>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</si>
  <si>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</si>
  <si>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</si>
  <si>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</si>
  <si>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</si>
  <si>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</si>
  <si>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</si>
  <si>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</si>
  <si>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</si>
  <si>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</si>
  <si>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</si>
  <si>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</si>
  <si>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</si>
  <si>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</si>
  <si>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</si>
  <si>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</si>
  <si>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</si>
  <si>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</si>
  <si>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</si>
  <si>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</si>
  <si>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</si>
  <si>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</si>
  <si>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</si>
  <si>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</si>
  <si>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</si>
  <si>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</si>
  <si>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</si>
  <si>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</si>
  <si>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</si>
  <si>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</si>
  <si>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</si>
  <si>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</si>
  <si>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</si>
  <si>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</si>
  <si>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</si>
  <si>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</si>
  <si>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</si>
  <si>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</si>
  <si>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</si>
  <si>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</si>
  <si>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</si>
  <si>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</si>
  <si>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</si>
  <si>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</si>
  <si>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</si>
  <si>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</si>
  <si>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</si>
  <si>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</si>
  <si>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</si>
  <si>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</si>
  <si>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</si>
  <si>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</si>
  <si>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</si>
  <si>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</si>
  <si>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</si>
  <si>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</si>
  <si>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</si>
  <si>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</si>
  <si>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</si>
  <si>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</si>
  <si>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</si>
  <si>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</si>
  <si>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</si>
  <si>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</si>
  <si>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</si>
  <si>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</si>
  <si>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</si>
  <si>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</si>
  <si>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</si>
  <si>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</si>
  <si>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</si>
  <si>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</si>
  <si>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</si>
  <si>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</si>
  <si>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</si>
  <si>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</si>
  <si>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</si>
  <si>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</si>
  <si>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</si>
  <si>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</si>
  <si>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</si>
  <si>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</si>
  <si>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</si>
  <si>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</si>
  <si>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</si>
  <si>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</si>
  <si>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</si>
  <si>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</si>
  <si>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</si>
  <si>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</si>
  <si>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</si>
  <si>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</si>
  <si>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</si>
  <si>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</si>
  <si>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</si>
  <si>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</si>
  <si>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</si>
  <si>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</si>
  <si>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</si>
  <si>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</si>
  <si>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</si>
  <si>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</si>
  <si>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</si>
  <si>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</si>
  <si>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</si>
  <si>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</si>
  <si>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</si>
  <si>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</si>
  <si>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</si>
  <si>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</si>
  <si>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</si>
  <si>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</si>
  <si>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</si>
  <si>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</si>
  <si>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</si>
  <si>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</si>
  <si>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</si>
  <si>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</si>
  <si>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</si>
  <si>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</si>
  <si>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</si>
  <si>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</si>
  <si>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</si>
  <si>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</si>
  <si>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</si>
  <si>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</si>
  <si>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</si>
  <si>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</si>
  <si>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</si>
  <si>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</si>
  <si>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</si>
  <si>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</si>
  <si>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</si>
  <si>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</si>
  <si>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</si>
  <si>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</si>
  <si>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</si>
  <si>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</si>
  <si>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</si>
  <si>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</si>
  <si>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</si>
  <si>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</si>
  <si>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</si>
  <si>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</si>
  <si>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</si>
  <si>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</si>
  <si>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</si>
  <si>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</si>
  <si>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</si>
  <si>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</si>
  <si>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</si>
  <si>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</si>
  <si>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</si>
  <si>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</si>
  <si>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</si>
  <si>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</si>
  <si>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</si>
  <si>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</si>
  <si>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</si>
  <si>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</si>
  <si>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</si>
  <si>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</si>
  <si>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</si>
  <si>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</si>
  <si>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</si>
  <si>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</si>
  <si>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</si>
  <si>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</si>
  <si>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</si>
  <si>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</si>
  <si>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</si>
  <si>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</si>
  <si>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</si>
  <si>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</si>
  <si>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</si>
  <si>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</si>
  <si>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</si>
  <si>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</si>
  <si>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</si>
  <si>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</si>
  <si>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</si>
  <si>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</si>
  <si>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</si>
  <si>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</si>
  <si>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</si>
  <si>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</si>
  <si>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</si>
  <si>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</si>
  <si>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</si>
  <si>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</si>
  <si>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</si>
  <si>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</si>
  <si>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</si>
  <si>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</si>
  <si>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</si>
  <si>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</si>
  <si>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</si>
  <si>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</si>
  <si>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</si>
  <si>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</si>
  <si>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</si>
  <si>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</si>
  <si>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</si>
  <si>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</si>
  <si>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</si>
  <si>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</si>
  <si>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</si>
  <si>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</si>
  <si>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</si>
  <si>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</si>
  <si>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</si>
  <si>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</si>
  <si>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</si>
  <si>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</si>
  <si>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</si>
  <si>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</si>
  <si>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</si>
  <si>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</si>
  <si>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</si>
  <si>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</si>
  <si>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</si>
  <si>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</si>
  <si>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</si>
  <si>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</si>
  <si>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</si>
  <si>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</si>
  <si>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</si>
  <si>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</si>
  <si>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</si>
  <si>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</si>
  <si>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</si>
  <si>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</si>
  <si>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</si>
  <si>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</si>
  <si>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</si>
  <si>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</si>
  <si>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</si>
  <si>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</si>
  <si>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</si>
  <si>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</si>
  <si>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</si>
  <si>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</si>
  <si>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</si>
  <si>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</si>
  <si>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</si>
  <si>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</si>
  <si>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</si>
  <si>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</si>
  <si>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</si>
  <si>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</si>
  <si>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</si>
  <si>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</si>
  <si>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</si>
  <si>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</si>
  <si>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</si>
  <si>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</si>
  <si>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</si>
  <si>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</si>
  <si>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</si>
  <si>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</si>
  <si>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</si>
  <si>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</si>
  <si>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</si>
  <si>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</si>
  <si>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</si>
  <si>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</si>
  <si>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</si>
  <si>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</si>
  <si>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</si>
  <si>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</si>
  <si>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</si>
  <si>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</si>
  <si>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</si>
  <si>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</si>
  <si>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</si>
  <si>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</si>
  <si>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</si>
  <si>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</si>
  <si>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</si>
  <si>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</si>
  <si>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</si>
  <si>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</si>
  <si>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</si>
  <si>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</si>
  <si>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</si>
  <si>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</si>
  <si>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</si>
  <si>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</si>
  <si>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</si>
  <si>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</si>
  <si>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</si>
  <si>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</si>
  <si>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</si>
  <si>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</si>
  <si>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</si>
  <si>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</si>
  <si>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</si>
  <si>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</si>
  <si>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</si>
  <si>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</si>
  <si>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</si>
  <si>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</si>
  <si>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</si>
  <si>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</si>
  <si>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</si>
  <si>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</si>
  <si>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</si>
  <si>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</si>
  <si>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</si>
  <si>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</si>
  <si>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</si>
  <si>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</si>
  <si>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</si>
  <si>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</si>
  <si>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</si>
  <si>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</si>
  <si>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</si>
  <si>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</si>
  <si>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</si>
  <si>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</si>
  <si>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</si>
  <si>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</si>
  <si>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</si>
  <si>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</si>
  <si>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</si>
  <si>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</si>
  <si>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</si>
  <si>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</si>
  <si>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</si>
  <si>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</si>
  <si>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</si>
  <si>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</si>
  <si>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</si>
  <si>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</si>
  <si>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</si>
  <si>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</si>
  <si>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</si>
  <si>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</si>
  <si>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</si>
  <si>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</si>
  <si>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</si>
  <si>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</si>
  <si>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</si>
  <si>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</si>
  <si>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</si>
  <si>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</si>
  <si>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</si>
  <si>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</si>
  <si>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</si>
  <si>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</si>
  <si>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</si>
  <si>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</si>
  <si>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</si>
  <si>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</si>
  <si>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</si>
  <si>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</si>
  <si>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</si>
  <si>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</si>
  <si>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</si>
  <si>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</si>
  <si>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</si>
  <si>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</si>
  <si>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</si>
  <si>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</si>
  <si>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</si>
  <si>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</si>
  <si>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</si>
  <si>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</si>
  <si>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</si>
  <si>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</si>
  <si>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</si>
  <si>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</si>
  <si>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</si>
  <si>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</si>
  <si>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</si>
  <si>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</si>
  <si>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</si>
  <si>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</si>
  <si>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</si>
  <si>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</si>
  <si>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</si>
  <si>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</si>
  <si>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</si>
  <si>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</si>
  <si>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</si>
  <si>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</si>
  <si>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</si>
  <si>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</si>
  <si>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</si>
  <si>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</si>
  <si>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</si>
  <si>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</si>
  <si>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</si>
  <si>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</si>
  <si>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</si>
  <si>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</si>
  <si>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</si>
  <si>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</si>
  <si>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</si>
  <si>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</si>
  <si>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</si>
  <si>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</si>
  <si>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</si>
  <si>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</si>
  <si>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</si>
  <si>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</si>
  <si>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</si>
  <si>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</si>
  <si>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</si>
  <si>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</si>
  <si>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</si>
  <si>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</si>
  <si>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</si>
  <si>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</si>
  <si>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</si>
  <si>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</si>
  <si>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</si>
  <si>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</si>
  <si>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</si>
  <si>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</si>
  <si>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</si>
  <si>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</si>
  <si>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</si>
  <si>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</si>
  <si>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</si>
  <si>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</si>
  <si>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</si>
  <si>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</si>
  <si>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</si>
  <si>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</si>
  <si>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</si>
  <si>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</si>
  <si>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</si>
  <si>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</si>
  <si>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</si>
  <si>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</si>
  <si>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</si>
  <si>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</si>
  <si>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</si>
  <si>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</si>
  <si>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</si>
  <si>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</si>
  <si>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</si>
  <si>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</si>
  <si>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</si>
  <si>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</si>
  <si>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</si>
  <si>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</si>
  <si>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</si>
  <si>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</si>
  <si>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</si>
  <si>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</si>
  <si>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</si>
  <si>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</si>
  <si>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</si>
  <si>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</si>
  <si>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</si>
  <si>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</si>
  <si>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</si>
  <si>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</si>
  <si>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</si>
  <si>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</si>
  <si>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</si>
  <si>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</si>
  <si>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</si>
  <si>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</si>
  <si>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</si>
  <si>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</si>
  <si>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</si>
  <si>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</si>
  <si>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</si>
  <si>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</si>
  <si>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</si>
  <si>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</si>
  <si>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</si>
  <si>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</si>
  <si>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</si>
  <si>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</si>
  <si>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</si>
  <si>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</si>
  <si>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</si>
  <si>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</si>
  <si>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</si>
  <si>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</si>
  <si>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</si>
  <si>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</si>
  <si>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</si>
  <si>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</si>
  <si>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</si>
  <si>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</si>
  <si>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</si>
  <si>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</si>
  <si>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</si>
  <si>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</si>
  <si>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</si>
  <si>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</si>
  <si>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</si>
  <si>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</si>
  <si>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</si>
  <si>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</si>
  <si>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</si>
  <si>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</si>
  <si>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</si>
  <si>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</si>
  <si>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</si>
  <si>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</si>
  <si>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</si>
  <si>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</si>
  <si>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</si>
  <si>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</si>
  <si>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</si>
  <si>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</si>
  <si>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</si>
  <si>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</si>
  <si>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</si>
  <si>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</si>
  <si>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</si>
  <si>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</si>
  <si>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</si>
  <si>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</si>
  <si>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</si>
  <si>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</si>
  <si>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</si>
  <si>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</si>
  <si>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</si>
  <si>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</si>
  <si>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</si>
  <si>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</si>
  <si>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</si>
  <si>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</si>
  <si>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</si>
  <si>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</si>
  <si>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</si>
  <si>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</si>
  <si>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</si>
  <si>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</si>
  <si>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</si>
  <si>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</si>
  <si>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</si>
  <si>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</si>
  <si>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</si>
  <si>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</si>
  <si>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</si>
  <si>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</si>
  <si>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</si>
  <si>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</si>
  <si>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</si>
  <si>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</si>
  <si>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</si>
  <si>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</si>
  <si>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</si>
  <si>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</si>
  <si>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</si>
  <si>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</si>
  <si>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</si>
  <si>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</si>
  <si>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</si>
  <si>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</si>
  <si>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</si>
  <si>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</si>
  <si>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</si>
  <si>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</si>
  <si>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</si>
  <si>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</si>
  <si>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</si>
  <si>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</si>
  <si>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</si>
  <si>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</si>
  <si>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</si>
  <si>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</si>
  <si>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</si>
  <si>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</si>
  <si>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</si>
  <si>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</si>
  <si>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</si>
  <si>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</si>
  <si>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</si>
  <si>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</si>
  <si>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</si>
  <si>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</si>
  <si>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</si>
  <si>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</si>
  <si>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</si>
  <si>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</si>
  <si>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</si>
  <si>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</si>
  <si>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</si>
  <si>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</si>
  <si>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</si>
  <si>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</si>
  <si>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</si>
  <si>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</si>
  <si>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</si>
  <si>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</si>
  <si>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</si>
  <si>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</si>
  <si>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</si>
  <si>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</si>
  <si>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</si>
  <si>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</si>
  <si>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</si>
  <si>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</si>
  <si>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</si>
  <si>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</si>
  <si>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</si>
  <si>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</si>
  <si>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</si>
  <si>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</si>
  <si>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</si>
  <si>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</si>
  <si>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</si>
  <si>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</si>
  <si>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</si>
  <si>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</si>
  <si>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</si>
  <si>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</si>
  <si>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</si>
  <si>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</si>
  <si>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</si>
  <si>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</si>
  <si>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</si>
  <si>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</si>
  <si>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</si>
  <si>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</si>
  <si>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</si>
  <si>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</si>
  <si>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</si>
  <si>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</si>
  <si>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</si>
  <si>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</si>
  <si>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</si>
  <si>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</si>
  <si>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</si>
  <si>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</si>
  <si>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</si>
  <si>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</si>
  <si>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</si>
  <si>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</si>
  <si>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</si>
  <si>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</si>
  <si>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</si>
  <si>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</si>
  <si>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</si>
  <si>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</si>
  <si>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</si>
  <si>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</si>
  <si>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</si>
  <si>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</si>
  <si>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</si>
  <si>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</si>
  <si>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</si>
  <si>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</si>
  <si>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</si>
  <si>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</si>
  <si>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</si>
  <si>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</si>
  <si>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</si>
  <si>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</si>
  <si>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</si>
  <si>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</si>
  <si>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</si>
  <si>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</si>
  <si>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</si>
  <si>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</si>
  <si>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</si>
  <si>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</si>
  <si>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</si>
  <si>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</si>
  <si>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</si>
  <si>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</si>
  <si>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</si>
  <si>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</si>
  <si>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</si>
  <si>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</si>
  <si>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</si>
  <si>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</si>
  <si>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</si>
  <si>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</si>
  <si>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</si>
  <si>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</si>
  <si>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</si>
  <si>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</si>
  <si>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</si>
  <si>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</si>
  <si>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</si>
  <si>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</si>
  <si>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</si>
  <si>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</si>
  <si>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</si>
  <si>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</si>
  <si>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</si>
  <si>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</si>
  <si>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</si>
  <si>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</si>
  <si>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</si>
  <si>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</si>
  <si>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</si>
  <si>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</si>
  <si>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</si>
  <si>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</si>
  <si>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</si>
  <si>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</si>
  <si>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</si>
  <si>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</si>
  <si>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</si>
  <si>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</si>
  <si>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</si>
  <si>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</si>
  <si>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</si>
  <si>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</si>
  <si>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</si>
  <si>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</si>
  <si>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</si>
  <si>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</si>
  <si>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</si>
  <si>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</si>
  <si>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</si>
  <si>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</si>
  <si>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</si>
  <si>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</si>
  <si>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</si>
  <si>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</si>
  <si>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</si>
  <si>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</si>
  <si>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</si>
  <si>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</si>
  <si>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</si>
  <si>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</si>
  <si>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</si>
  <si>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</si>
  <si>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</si>
  <si>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</si>
  <si>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</si>
  <si>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</si>
  <si>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</si>
  <si>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</si>
  <si>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</si>
  <si>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</si>
  <si>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</si>
  <si>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</si>
  <si>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</si>
  <si>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</si>
  <si>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</si>
  <si>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</si>
  <si>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</si>
  <si>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</si>
  <si>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</si>
  <si>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</si>
  <si>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</si>
  <si>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</si>
  <si>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</si>
  <si>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</si>
  <si>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</si>
  <si>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</si>
  <si>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</si>
  <si>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</si>
  <si>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</si>
  <si>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</si>
  <si>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</si>
  <si>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</si>
  <si>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</si>
  <si>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</si>
  <si>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</si>
  <si>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</si>
  <si>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</si>
  <si>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</si>
  <si>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</si>
  <si>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</si>
  <si>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</si>
  <si>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</si>
  <si>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</si>
  <si>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</si>
  <si>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</si>
  <si>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</si>
  <si>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</si>
  <si>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</si>
  <si>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</si>
  <si>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</si>
  <si>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</si>
  <si>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</si>
  <si>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</si>
  <si>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</si>
  <si>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</si>
  <si>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</si>
  <si>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</si>
  <si>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</si>
  <si>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</si>
  <si>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</si>
  <si>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</si>
  <si>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</si>
  <si>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</si>
  <si>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</si>
  <si>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</si>
  <si>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</si>
  <si>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</si>
  <si>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</si>
  <si>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</si>
  <si>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</si>
  <si>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</si>
  <si>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</si>
  <si>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</si>
  <si>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</si>
  <si>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</si>
  <si>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</si>
  <si>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</si>
  <si>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</si>
  <si>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</si>
  <si>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</si>
  <si>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</si>
  <si>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</si>
  <si>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</si>
  <si>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</si>
  <si>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</si>
  <si>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</si>
  <si>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</si>
  <si>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</si>
  <si>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</si>
  <si>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</si>
  <si>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</si>
  <si>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</si>
  <si>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</si>
  <si>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</si>
  <si>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</si>
  <si>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</si>
  <si>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</si>
  <si>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</si>
  <si>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</si>
  <si>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</si>
  <si>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</si>
  <si>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</si>
  <si>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</si>
  <si>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</si>
  <si>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</si>
  <si>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</si>
  <si>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</si>
  <si>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</si>
  <si>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</si>
  <si>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</si>
  <si>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</si>
  <si>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</si>
  <si>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</si>
  <si>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</si>
  <si>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</si>
  <si>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</si>
  <si>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</si>
  <si>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</si>
  <si>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</si>
  <si>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</si>
  <si>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</si>
  <si>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</si>
  <si>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</si>
  <si>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</si>
  <si>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</si>
  <si>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</si>
  <si>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</si>
  <si>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</si>
  <si>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</si>
  <si>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</si>
  <si>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</si>
  <si>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</si>
  <si>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</si>
  <si>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</si>
  <si>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</si>
  <si>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</si>
  <si>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</si>
  <si>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</si>
  <si>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</si>
  <si>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</si>
  <si>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</si>
  <si>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</si>
  <si>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</si>
  <si>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</si>
  <si>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</si>
  <si>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</si>
  <si>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</si>
  <si>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</si>
  <si>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</si>
  <si>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</si>
  <si>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</si>
  <si>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</si>
  <si>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</si>
  <si>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</si>
  <si>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</si>
  <si>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</si>
  <si>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</si>
  <si>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</si>
  <si>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</si>
  <si>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</si>
  <si>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</si>
  <si>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</si>
  <si>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</si>
  <si>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</si>
  <si>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</si>
  <si>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</si>
  <si>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</si>
  <si>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</si>
  <si>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</si>
  <si>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</si>
  <si>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</si>
  <si>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</si>
  <si>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</si>
  <si>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</si>
  <si>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</si>
  <si>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</si>
  <si>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</si>
  <si>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</si>
  <si>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</si>
  <si>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</si>
  <si>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</si>
  <si>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</si>
  <si>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</si>
  <si>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</si>
  <si>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</si>
  <si>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</si>
  <si>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</si>
  <si>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</si>
  <si>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</si>
  <si>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</si>
  <si>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</si>
  <si>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</si>
  <si>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</si>
  <si>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</si>
  <si>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</si>
  <si>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</si>
  <si>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</si>
  <si>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</si>
  <si>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</si>
  <si>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</si>
  <si>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</si>
  <si>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</si>
  <si>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</si>
  <si>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</si>
  <si>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</si>
  <si>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</si>
  <si>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</si>
  <si>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</si>
  <si>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</si>
  <si>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</si>
  <si>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</si>
  <si>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</si>
  <si>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</si>
  <si>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</si>
  <si>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</si>
  <si>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</si>
  <si>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</si>
  <si>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</si>
  <si>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</si>
  <si>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</si>
  <si>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</si>
  <si>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</si>
  <si>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</si>
  <si>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</si>
  <si>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</si>
  <si>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</si>
  <si>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</si>
  <si>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</si>
  <si>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</si>
  <si>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</si>
  <si>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</si>
  <si>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</si>
  <si>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</si>
  <si>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</si>
  <si>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</si>
  <si>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</si>
  <si>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</si>
  <si>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</si>
  <si>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</si>
  <si>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</si>
  <si>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</si>
  <si>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</si>
  <si>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</si>
  <si>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</si>
  <si>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</si>
  <si>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</si>
  <si>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</si>
  <si>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</si>
  <si>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</si>
  <si>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</si>
  <si>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</si>
  <si>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</si>
  <si>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</si>
  <si>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</si>
  <si>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</si>
  <si>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</si>
  <si>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</si>
  <si>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</si>
  <si>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</si>
  <si>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</si>
  <si>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</si>
  <si>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</si>
  <si>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</si>
  <si>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</si>
  <si>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</si>
  <si>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</si>
  <si>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</si>
  <si>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</si>
  <si>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</si>
  <si>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</si>
  <si>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</si>
  <si>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</si>
  <si>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</si>
  <si>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</si>
  <si>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</si>
  <si>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</si>
  <si>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</si>
  <si>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</si>
  <si>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</si>
  <si>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</si>
  <si>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</si>
  <si>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</si>
  <si>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</si>
  <si>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</si>
  <si>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</si>
  <si>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</si>
  <si>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</si>
  <si>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</si>
  <si>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</si>
  <si>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</si>
  <si>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</si>
  <si>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</si>
  <si>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</si>
  <si>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</si>
  <si>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</si>
  <si>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</si>
  <si>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</si>
  <si>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</si>
  <si>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</si>
  <si>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</si>
  <si>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</si>
  <si>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</si>
  <si>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</si>
  <si>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</si>
  <si>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</si>
  <si>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</si>
  <si>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</si>
  <si>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</si>
  <si>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</si>
  <si>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</si>
  <si>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</si>
  <si>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</si>
  <si>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</si>
  <si>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</si>
  <si>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</si>
  <si>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</si>
  <si>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</si>
  <si>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</si>
  <si>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</si>
  <si>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</si>
  <si>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</si>
  <si>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</si>
  <si>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</si>
  <si>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</si>
  <si>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</si>
  <si>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</si>
  <si>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</si>
  <si>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</si>
  <si>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</si>
  <si>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</si>
  <si>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</si>
  <si>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</si>
  <si>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</si>
  <si>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</si>
  <si>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</si>
  <si>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</si>
  <si>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</si>
  <si>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</si>
  <si>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</si>
  <si>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</si>
  <si>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</si>
  <si>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</si>
  <si>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</si>
  <si>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</si>
  <si>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</si>
  <si>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</si>
  <si>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</si>
  <si>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</si>
  <si>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</si>
  <si>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</si>
  <si>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</si>
  <si>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</si>
  <si>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</si>
  <si>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</si>
  <si>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</si>
  <si>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</si>
  <si>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</si>
  <si>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</si>
  <si>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</si>
  <si>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</si>
  <si>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</si>
  <si>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</si>
  <si>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</si>
  <si>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</si>
  <si>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</si>
  <si>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</si>
  <si>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</si>
  <si>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</si>
  <si>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</si>
  <si>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</si>
  <si>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</si>
  <si>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</si>
  <si>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</si>
  <si>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</si>
  <si>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</si>
  <si>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</si>
  <si>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</si>
  <si>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</si>
  <si>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</si>
  <si>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</si>
  <si>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</si>
  <si>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</si>
  <si>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</si>
  <si>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</si>
  <si>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</si>
  <si>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</si>
  <si>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</si>
  <si>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</si>
  <si>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</si>
  <si>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</si>
  <si>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</si>
  <si>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</si>
  <si>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</si>
  <si>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</si>
  <si>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</si>
  <si>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</si>
  <si>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</si>
  <si>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</si>
  <si>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</si>
  <si>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</si>
  <si>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</si>
  <si>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</si>
  <si>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</si>
  <si>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</si>
  <si>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</si>
  <si>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</si>
  <si>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</si>
  <si>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</si>
  <si>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</si>
  <si>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</si>
  <si>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</si>
  <si>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</si>
  <si>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</si>
  <si>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</si>
  <si>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</si>
  <si>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</si>
  <si>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</si>
  <si>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</si>
  <si>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</si>
  <si>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</si>
  <si>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</si>
  <si>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</si>
  <si>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</si>
  <si>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</si>
  <si>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</si>
  <si>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</si>
  <si>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</si>
  <si>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</si>
  <si>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</si>
  <si>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</si>
  <si>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</si>
  <si>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</si>
  <si>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</si>
  <si>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</si>
  <si>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</si>
  <si>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</si>
  <si>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</si>
  <si>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</si>
  <si>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</si>
  <si>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</si>
  <si>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</si>
  <si>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</si>
  <si>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</si>
  <si>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</si>
  <si>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</si>
  <si>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</si>
  <si>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</si>
  <si>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</si>
  <si>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</si>
  <si>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</si>
  <si>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</si>
  <si>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</si>
  <si>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</si>
  <si>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</si>
  <si>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</si>
  <si>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</si>
  <si>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</si>
  <si>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</si>
  <si>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</si>
  <si>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</si>
  <si>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</si>
  <si>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</si>
  <si>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</si>
  <si>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</si>
  <si>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</si>
  <si>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</si>
  <si>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</si>
  <si>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</si>
  <si>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</si>
  <si>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</si>
  <si>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</si>
  <si>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</si>
  <si>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</si>
  <si>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</si>
  <si>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</si>
  <si>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</si>
  <si>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</si>
  <si>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</si>
  <si>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</si>
  <si>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</si>
  <si>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</si>
  <si>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</si>
  <si>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</si>
  <si>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</si>
  <si>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</si>
  <si>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</si>
  <si>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</si>
  <si>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</si>
  <si>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</si>
  <si>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</si>
  <si>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</si>
  <si>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</si>
  <si>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</si>
  <si>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</si>
  <si>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</si>
  <si>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</si>
  <si>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</si>
  <si>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</si>
  <si>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</si>
  <si>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</si>
  <si>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</si>
  <si>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</si>
  <si>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</si>
  <si>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</si>
  <si>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</si>
  <si>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</si>
  <si>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</si>
  <si>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</si>
  <si>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</si>
  <si>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</si>
  <si>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</si>
  <si>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</si>
  <si>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</si>
  <si>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</si>
  <si>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</si>
  <si>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</si>
  <si>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</si>
  <si>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</si>
  <si>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</si>
  <si>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</si>
  <si>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</si>
  <si>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</si>
  <si>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</si>
  <si>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</si>
  <si>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</si>
  <si>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</si>
  <si>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</si>
  <si>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</si>
  <si>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</si>
  <si>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</si>
  <si>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</si>
  <si>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</si>
  <si>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</si>
  <si>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</si>
  <si>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</si>
  <si>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</si>
  <si>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</si>
  <si>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</si>
  <si>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</si>
  <si>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</si>
  <si>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</si>
  <si>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</si>
  <si>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</si>
  <si>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</si>
  <si>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</si>
  <si>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</si>
  <si>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</si>
  <si>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</si>
  <si>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</si>
  <si>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</si>
  <si>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</si>
  <si>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</si>
  <si>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</si>
  <si>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</si>
  <si>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</si>
  <si>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</si>
  <si>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</si>
  <si>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</si>
  <si>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</si>
  <si>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</si>
  <si>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</si>
  <si>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</si>
  <si>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</si>
  <si>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</si>
  <si>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</si>
  <si>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</si>
  <si>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</si>
  <si>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</si>
  <si>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</si>
  <si>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</si>
  <si>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</si>
  <si>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</si>
  <si>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</si>
  <si>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</si>
  <si>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</si>
  <si>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</si>
  <si>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</si>
  <si>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</si>
  <si>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</si>
  <si>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</si>
  <si>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</si>
  <si>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</si>
  <si>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</si>
  <si>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</si>
  <si>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</si>
  <si>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</si>
  <si>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</si>
  <si>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</si>
  <si>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</si>
  <si>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</si>
  <si>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</si>
  <si>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</si>
  <si>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</si>
  <si>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</si>
  <si>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</si>
  <si>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</si>
  <si>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</si>
  <si>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</si>
  <si>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</si>
  <si>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</si>
  <si>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</si>
  <si>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</si>
  <si>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</si>
  <si>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</si>
  <si>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</si>
  <si>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</si>
  <si>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</si>
  <si>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</si>
  <si>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</si>
  <si>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</si>
  <si>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</si>
  <si>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</si>
  <si>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</si>
  <si>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</si>
  <si>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</si>
  <si>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</si>
  <si>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</si>
  <si>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</si>
  <si>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</si>
  <si>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</si>
  <si>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</si>
  <si>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</si>
  <si>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</si>
  <si>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</si>
  <si>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</si>
  <si>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</si>
  <si>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</si>
  <si>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</si>
  <si>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</si>
  <si>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</si>
  <si>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</si>
  <si>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</si>
  <si>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</si>
  <si>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</si>
  <si>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</si>
  <si>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</si>
  <si>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</si>
  <si>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</si>
  <si>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</si>
  <si>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</si>
  <si>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</si>
  <si>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</si>
  <si>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</si>
  <si>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</si>
  <si>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</si>
  <si>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</si>
  <si>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</si>
  <si>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</si>
  <si>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</si>
  <si>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</si>
  <si>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</si>
  <si>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</si>
  <si>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</si>
  <si>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</si>
  <si>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</si>
  <si>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</si>
  <si>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</si>
  <si>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</si>
  <si>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</si>
  <si>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</si>
  <si>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</si>
  <si>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</si>
  <si>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</si>
  <si>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</si>
  <si>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</si>
  <si>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</si>
  <si>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</si>
  <si>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</si>
  <si>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</si>
  <si>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</si>
  <si>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</si>
  <si>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</si>
  <si>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</si>
  <si>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</si>
  <si>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</si>
  <si>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</si>
  <si>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</si>
  <si>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</si>
  <si>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</si>
  <si>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</si>
  <si>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</si>
  <si>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</si>
  <si>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</si>
  <si>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</si>
  <si>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</si>
  <si>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</si>
  <si>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</si>
  <si>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</si>
  <si>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</si>
  <si>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</si>
  <si>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</si>
  <si>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</si>
  <si>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</si>
  <si>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</si>
  <si>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</si>
  <si>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</si>
  <si>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</si>
  <si>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</si>
  <si>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</si>
  <si>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</si>
  <si>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</si>
  <si>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</si>
  <si>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</si>
  <si>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</si>
  <si>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</si>
  <si>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</si>
  <si>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</si>
  <si>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</si>
  <si>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</si>
  <si>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</si>
  <si>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</si>
  <si>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</si>
  <si>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</si>
  <si>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</si>
  <si>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</si>
  <si>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</si>
  <si>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</si>
  <si>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</si>
  <si>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</si>
  <si>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</si>
  <si>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</si>
  <si>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</si>
  <si>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</si>
  <si>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</si>
  <si>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</si>
  <si>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</si>
  <si>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</si>
  <si>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</si>
  <si>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</si>
  <si>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</si>
  <si>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</si>
  <si>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</si>
  <si>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</si>
  <si>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</si>
  <si>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</si>
  <si>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</si>
  <si>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</si>
  <si>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</si>
  <si>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</si>
  <si>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</si>
  <si>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</si>
  <si>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</si>
  <si>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</si>
  <si>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</si>
  <si>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</si>
  <si>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</si>
  <si>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</si>
  <si>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</si>
  <si>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</si>
  <si>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</si>
  <si>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</si>
  <si>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</si>
  <si>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</si>
  <si>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</si>
  <si>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</si>
  <si>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</si>
  <si>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</si>
  <si>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</si>
  <si>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</si>
  <si>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</si>
  <si>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</si>
  <si>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</si>
  <si>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</si>
  <si>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</si>
  <si>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</si>
  <si>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</si>
  <si>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</si>
  <si>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</si>
  <si>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</si>
  <si>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</si>
  <si>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</si>
  <si>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</si>
  <si>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</si>
  <si>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</si>
  <si>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</si>
  <si>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</si>
  <si>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</si>
  <si>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</si>
  <si>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</si>
  <si>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</si>
  <si>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</si>
  <si>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</si>
  <si>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</si>
  <si>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</si>
  <si>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</si>
  <si>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</si>
  <si>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</si>
  <si>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</si>
  <si>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</si>
  <si>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</si>
  <si>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</si>
  <si>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</si>
  <si>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</si>
  <si>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</si>
  <si>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</si>
  <si>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</si>
  <si>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</si>
  <si>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</si>
  <si>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</si>
  <si>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</si>
  <si>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</si>
  <si>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</si>
  <si>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</si>
  <si>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</si>
  <si>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</si>
  <si>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</si>
  <si>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</si>
  <si>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</si>
  <si>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</si>
  <si>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</si>
  <si>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</si>
  <si>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</si>
  <si>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</si>
  <si>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</si>
  <si>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</si>
  <si>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</si>
  <si>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</si>
  <si>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</si>
  <si>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</si>
  <si>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</si>
  <si>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</si>
  <si>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</si>
  <si>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</si>
  <si>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</si>
  <si>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</si>
  <si>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</si>
  <si>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</si>
  <si>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</si>
  <si>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</si>
  <si>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</si>
  <si>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</si>
  <si>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</si>
  <si>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</si>
  <si>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</si>
  <si>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</si>
  <si>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</si>
  <si>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</si>
  <si>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</si>
  <si>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</si>
  <si>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</si>
  <si>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</si>
  <si>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</si>
  <si>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</si>
  <si>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</si>
  <si>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</si>
  <si>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</si>
  <si>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</si>
  <si>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</si>
  <si>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</si>
  <si>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</si>
  <si>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</si>
  <si>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</si>
  <si>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</si>
  <si>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</si>
  <si>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</si>
  <si>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</si>
  <si>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</si>
  <si>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</si>
  <si>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</si>
  <si>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</si>
  <si>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</si>
  <si>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</si>
  <si>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</si>
  <si>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</si>
  <si>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</si>
  <si>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</si>
  <si>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</si>
  <si>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</si>
  <si>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</si>
  <si>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</si>
  <si>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</si>
  <si>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</si>
  <si>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</si>
  <si>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</si>
  <si>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</si>
  <si>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</si>
  <si>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</si>
  <si>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</si>
  <si>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</si>
  <si>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</si>
  <si>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</si>
  <si>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</si>
  <si>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</si>
  <si>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</si>
  <si>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</si>
  <si>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</si>
  <si>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</si>
  <si>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</si>
  <si>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</si>
  <si>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</si>
  <si>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</si>
  <si>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</si>
  <si>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</si>
  <si>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</si>
  <si>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</si>
  <si>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</si>
  <si>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</si>
  <si>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</si>
  <si>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</si>
  <si>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</si>
  <si>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</si>
  <si>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</si>
  <si>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</si>
  <si>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</si>
  <si>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</si>
  <si>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</si>
  <si>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</si>
  <si>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</si>
  <si>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</si>
  <si>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</si>
  <si>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</si>
  <si>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</si>
  <si>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</si>
  <si>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</si>
  <si>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</si>
  <si>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</si>
  <si>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</si>
  <si>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</si>
  <si>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</si>
  <si>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</si>
  <si>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</si>
  <si>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</si>
  <si>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</si>
  <si>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</si>
  <si>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</si>
  <si>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</si>
  <si>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</si>
  <si>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</si>
  <si>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</si>
  <si>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</si>
  <si>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</si>
  <si>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</si>
  <si>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</si>
  <si>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</si>
  <si>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</si>
  <si>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</si>
  <si>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</si>
  <si>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</si>
  <si>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</si>
  <si>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</si>
  <si>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</si>
  <si>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</si>
  <si>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</si>
  <si>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</si>
  <si>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</si>
  <si>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</si>
  <si>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</si>
  <si>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</si>
  <si>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</si>
  <si>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</si>
  <si>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</si>
  <si>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</si>
  <si>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</si>
  <si>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</si>
  <si>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</si>
  <si>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</si>
  <si>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</si>
  <si>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</si>
  <si>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</si>
  <si>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</si>
  <si>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</si>
  <si>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</si>
  <si>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</si>
  <si>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</si>
  <si>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</si>
  <si>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</si>
  <si>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</si>
  <si>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</si>
  <si>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</si>
  <si>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</si>
  <si>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</si>
  <si>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</si>
  <si>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</si>
  <si>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</si>
  <si>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</si>
  <si>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</si>
  <si>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</si>
  <si>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</si>
  <si>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</si>
  <si>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</si>
  <si>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</si>
  <si>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</si>
  <si>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</si>
  <si>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</si>
  <si>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</si>
  <si>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</si>
  <si>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</si>
  <si>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</si>
  <si>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</si>
  <si>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</si>
  <si>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</si>
  <si>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</si>
  <si>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</si>
  <si>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</si>
  <si>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</si>
  <si>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</si>
  <si>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</si>
  <si>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</si>
  <si>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</si>
  <si>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</si>
  <si>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</si>
  <si>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</si>
  <si>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</si>
  <si>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</si>
  <si>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</si>
  <si>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</si>
  <si>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</si>
  <si>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</si>
  <si>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</si>
  <si>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</si>
  <si>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</si>
  <si>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</si>
  <si>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</si>
  <si>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</si>
  <si>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</si>
  <si>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</si>
  <si>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</si>
  <si>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</si>
  <si>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</si>
  <si>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</si>
  <si>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</si>
  <si>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</si>
  <si>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</si>
  <si>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</si>
  <si>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</si>
  <si>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</si>
  <si>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</si>
  <si>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</si>
  <si>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</si>
  <si>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</si>
  <si>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</si>
  <si>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</si>
  <si>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</si>
  <si>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</si>
  <si>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</si>
  <si>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</si>
  <si>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</si>
  <si>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</si>
  <si>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</si>
  <si>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</si>
  <si>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</si>
  <si>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</si>
  <si>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</si>
  <si>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</si>
  <si>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</si>
  <si>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</si>
  <si>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</si>
  <si>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</si>
  <si>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</si>
  <si>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</si>
  <si>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</si>
  <si>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</si>
  <si>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</si>
  <si>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</si>
  <si>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</si>
  <si>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</si>
  <si>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</si>
  <si>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</si>
  <si>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</si>
  <si>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</si>
  <si>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</si>
  <si>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</si>
  <si>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</si>
  <si>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</si>
  <si>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</si>
  <si>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</si>
  <si>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</si>
  <si>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</si>
  <si>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</si>
  <si>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</si>
  <si>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</si>
  <si>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</si>
  <si>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</si>
  <si>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</si>
  <si>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</si>
  <si>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</si>
  <si>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</si>
  <si>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</si>
  <si>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</si>
  <si>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</si>
  <si>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</si>
  <si>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</si>
  <si>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</si>
  <si>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</si>
  <si>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</si>
  <si>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</si>
  <si>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</si>
  <si>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</si>
  <si>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</si>
  <si>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</si>
  <si>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</si>
  <si>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</si>
  <si>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</si>
  <si>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</si>
  <si>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</si>
  <si>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</si>
  <si>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</si>
  <si>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</si>
  <si>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</si>
  <si>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</si>
  <si>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</si>
  <si>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</si>
  <si>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</si>
  <si>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</si>
  <si>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</si>
  <si>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</si>
  <si>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</si>
  <si>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</si>
  <si>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</si>
  <si>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</si>
  <si>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</si>
  <si>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</si>
  <si>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</si>
  <si>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</si>
  <si>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</si>
  <si>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</si>
  <si>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</si>
  <si>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</si>
  <si>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</si>
  <si>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</si>
  <si>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</si>
  <si>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</si>
  <si>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</si>
  <si>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</si>
  <si>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</si>
  <si>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</si>
  <si>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</si>
  <si>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</si>
  <si>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</si>
  <si>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</si>
  <si>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</si>
  <si>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</si>
  <si>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</si>
  <si>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</si>
  <si>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</si>
  <si>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</si>
  <si>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</si>
  <si>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</si>
  <si>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</si>
  <si>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</si>
  <si>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</si>
  <si>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</si>
  <si>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</si>
  <si>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</si>
  <si>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</si>
  <si>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</si>
  <si>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</si>
  <si>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</si>
  <si>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</si>
  <si>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</si>
  <si>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</si>
  <si>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</si>
  <si>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</si>
  <si>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</si>
  <si>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</si>
  <si>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</si>
  <si>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</si>
  <si>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</si>
  <si>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</si>
  <si>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</si>
  <si>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</si>
  <si>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</si>
  <si>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</si>
  <si>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</si>
  <si>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</si>
  <si>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</si>
  <si>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</si>
  <si>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</si>
  <si>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</si>
  <si>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</si>
  <si>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</si>
  <si>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</si>
  <si>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</si>
  <si>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</si>
  <si>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</si>
  <si>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</si>
  <si>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</si>
  <si>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</si>
  <si>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</si>
  <si>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</si>
  <si>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</si>
  <si>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</si>
  <si>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</si>
  <si>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</si>
  <si>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</si>
  <si>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</si>
  <si>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</si>
  <si>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</si>
  <si>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</si>
  <si>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</si>
  <si>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</si>
  <si>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</si>
  <si>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</si>
  <si>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</si>
  <si>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</si>
  <si>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</si>
  <si>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</si>
  <si>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</si>
  <si>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</si>
  <si>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</si>
  <si>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</si>
  <si>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</si>
  <si>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</si>
  <si>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</si>
  <si>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</si>
  <si>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</si>
  <si>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</si>
  <si>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</si>
  <si>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</si>
  <si>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</si>
  <si>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</si>
  <si>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</si>
  <si>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</si>
  <si>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</si>
  <si>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</si>
  <si>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</si>
  <si>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</si>
  <si>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</si>
  <si>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</si>
  <si>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</si>
  <si>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</si>
  <si>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</si>
  <si>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</si>
  <si>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</si>
  <si>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</si>
  <si>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</si>
  <si>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</si>
  <si>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</si>
  <si>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</si>
  <si>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</si>
  <si>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</si>
  <si>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</si>
  <si>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</si>
  <si>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</si>
  <si>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</si>
  <si>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</si>
  <si>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</si>
  <si>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</si>
  <si>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</si>
  <si>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</si>
  <si>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</si>
  <si>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</si>
  <si>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</si>
  <si>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</si>
  <si>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</si>
  <si>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</si>
  <si>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</si>
  <si>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</si>
  <si>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</si>
  <si>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</si>
  <si>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</si>
  <si>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</si>
  <si>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</si>
  <si>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</si>
  <si>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</si>
  <si>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</si>
  <si>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</si>
  <si>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</si>
  <si>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</si>
  <si>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</si>
  <si>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</si>
  <si>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</si>
  <si>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</si>
  <si>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</si>
  <si>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</si>
  <si>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</si>
  <si>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</si>
  <si>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</si>
  <si>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</si>
  <si>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</si>
  <si>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</si>
  <si>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</si>
  <si>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</si>
  <si>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</si>
  <si>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</si>
  <si>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</si>
  <si>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</si>
  <si>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</si>
  <si>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</si>
  <si>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</si>
  <si>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</si>
  <si>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</si>
  <si>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</si>
  <si>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</si>
  <si>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</si>
  <si>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</si>
  <si>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</si>
  <si>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</si>
  <si>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</si>
  <si>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</si>
  <si>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</si>
  <si>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</si>
  <si>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</si>
  <si>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</si>
  <si>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</si>
  <si>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</si>
  <si>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</si>
  <si>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</si>
  <si>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</si>
  <si>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</si>
  <si>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</si>
  <si>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</si>
  <si>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</si>
  <si>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</si>
  <si>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</si>
  <si>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</si>
  <si>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</si>
  <si>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</si>
  <si>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</si>
  <si>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</si>
  <si>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</si>
  <si>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</si>
  <si>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</si>
  <si>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</si>
  <si>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</si>
  <si>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</si>
  <si>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</si>
  <si>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</si>
  <si>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</si>
  <si>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</si>
  <si>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</si>
  <si>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</si>
  <si>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</si>
  <si>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</si>
  <si>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</si>
  <si>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</si>
  <si>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</si>
  <si>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</si>
  <si>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</si>
  <si>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</si>
  <si>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</si>
  <si>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</si>
  <si>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</si>
  <si>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</si>
  <si>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</si>
  <si>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</si>
  <si>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</si>
  <si>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</si>
  <si>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</si>
  <si>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</si>
  <si>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</si>
  <si>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</si>
  <si>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</si>
  <si>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</si>
  <si>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</si>
  <si>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</si>
  <si>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</si>
  <si>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</si>
  <si>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</si>
  <si>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</si>
  <si>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</si>
  <si>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</si>
  <si>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</si>
  <si>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</si>
  <si>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</si>
  <si>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</si>
  <si>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</si>
  <si>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</si>
  <si>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</si>
  <si>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</si>
  <si>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</si>
  <si>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</si>
  <si>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</si>
  <si>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</si>
  <si>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</si>
  <si>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</si>
  <si>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</si>
  <si>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</si>
  <si>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</si>
  <si>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</si>
  <si>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</si>
  <si>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</si>
  <si>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</si>
  <si>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</si>
  <si>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</si>
  <si>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</si>
  <si>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</si>
  <si>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</si>
  <si>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</si>
  <si>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</si>
  <si>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</si>
  <si>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</si>
  <si>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</si>
  <si>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</si>
  <si>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</si>
  <si>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</si>
  <si>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</si>
  <si>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</si>
  <si>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</si>
  <si>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</si>
  <si>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</si>
  <si>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</si>
  <si>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</si>
  <si>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</si>
  <si>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</si>
  <si>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</si>
  <si>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</si>
  <si>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</si>
  <si>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</si>
  <si>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</si>
  <si>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</si>
  <si>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</si>
  <si>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</si>
  <si>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</si>
  <si>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</si>
  <si>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</si>
  <si>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</si>
  <si>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</si>
  <si>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</si>
  <si>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</si>
  <si>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</si>
  <si>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</si>
  <si>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</si>
  <si>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</si>
  <si>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</si>
  <si>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</si>
  <si>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</si>
  <si>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</si>
  <si>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</si>
  <si>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</si>
  <si>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</si>
  <si>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</si>
  <si>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</si>
  <si>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</si>
  <si>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</si>
  <si>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</si>
  <si>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</si>
  <si>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</si>
  <si>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</si>
  <si>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</si>
  <si>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</si>
  <si>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</si>
  <si>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</si>
  <si>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</si>
  <si>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</si>
  <si>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</si>
  <si>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</si>
  <si>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</si>
  <si>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</si>
  <si>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</si>
  <si>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</si>
  <si>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</si>
  <si>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</si>
  <si>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</si>
  <si>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</si>
  <si>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</si>
  <si>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</si>
  <si>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</si>
  <si>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</si>
  <si>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</si>
  <si>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</si>
  <si>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</si>
  <si>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</si>
  <si>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</si>
  <si>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</si>
  <si>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</si>
  <si>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</si>
  <si>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</si>
  <si>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</si>
  <si>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</si>
  <si>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</si>
  <si>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</si>
  <si>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</si>
  <si>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</si>
  <si>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</si>
  <si>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</si>
  <si>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</si>
  <si>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</si>
  <si>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</si>
  <si>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</si>
  <si>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</si>
  <si>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</si>
  <si>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</si>
  <si>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</si>
  <si>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</si>
  <si>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</si>
  <si>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</si>
  <si>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</si>
  <si>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</si>
  <si>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</si>
  <si>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</si>
  <si>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</si>
  <si>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</si>
  <si>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</si>
  <si>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</si>
  <si>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</si>
  <si>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</si>
  <si>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</si>
  <si>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</si>
  <si>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</si>
  <si>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</si>
  <si>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</si>
  <si>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</si>
  <si>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</si>
  <si>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</si>
  <si>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</si>
  <si>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</si>
  <si>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</si>
  <si>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</si>
  <si>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</si>
  <si>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</si>
  <si>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</si>
  <si>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</si>
  <si>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</si>
  <si>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</si>
  <si>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</si>
  <si>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</si>
  <si>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</si>
  <si>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</si>
  <si>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</si>
  <si>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</si>
  <si>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</si>
  <si>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</si>
  <si>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</si>
  <si>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</si>
  <si>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</si>
  <si>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</si>
  <si>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</si>
  <si>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</si>
  <si>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</si>
  <si>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</si>
  <si>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</si>
  <si>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</si>
  <si>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</si>
  <si>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</si>
  <si>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</si>
  <si>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</si>
  <si>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</si>
  <si>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</si>
  <si>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</si>
  <si>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</si>
  <si>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</si>
  <si>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</si>
  <si>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</si>
  <si>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</si>
  <si>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</si>
  <si>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</si>
  <si>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</si>
  <si>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</si>
  <si>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</si>
  <si>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</si>
  <si>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</si>
  <si>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</si>
  <si>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</si>
  <si>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</si>
  <si>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</si>
  <si>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</si>
  <si>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</si>
  <si>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</si>
  <si>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</si>
  <si>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</si>
  <si>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</si>
  <si>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</si>
  <si>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</si>
  <si>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</si>
  <si>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</si>
  <si>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</si>
  <si>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</si>
  <si>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</si>
  <si>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</si>
  <si>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</si>
  <si>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</si>
  <si>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</si>
  <si>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</si>
  <si>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</si>
  <si>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</si>
  <si>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</si>
  <si>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</si>
  <si>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</si>
  <si>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</si>
  <si>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</si>
  <si>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</si>
  <si>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</si>
  <si>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</si>
  <si>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</si>
  <si>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</si>
  <si>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</si>
  <si>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</si>
  <si>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</si>
  <si>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</si>
  <si>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</si>
  <si>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</si>
  <si>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</si>
  <si>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</si>
  <si>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</si>
  <si>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</si>
  <si>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</si>
  <si>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</si>
  <si>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</si>
  <si>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</si>
  <si>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</si>
  <si>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</si>
  <si>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</si>
  <si>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</si>
  <si>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</si>
  <si>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</si>
  <si>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</si>
  <si>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</si>
  <si>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</si>
  <si>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</si>
  <si>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</si>
  <si>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</si>
  <si>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</si>
  <si>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</si>
  <si>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</si>
  <si>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</si>
  <si>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</si>
  <si>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</si>
  <si>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</si>
  <si>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</si>
  <si>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</si>
  <si>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</si>
  <si>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</si>
  <si>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</si>
  <si>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</si>
  <si>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</si>
  <si>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</si>
  <si>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</si>
  <si>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</si>
  <si>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</si>
  <si>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</si>
  <si>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</si>
  <si>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</si>
  <si>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</si>
  <si>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</si>
  <si>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</si>
  <si>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</si>
  <si>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</si>
  <si>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</si>
  <si>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</si>
  <si>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</si>
  <si>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</si>
  <si>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</si>
  <si>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</si>
  <si>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</si>
  <si>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</si>
  <si>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</si>
  <si>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</si>
  <si>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</si>
  <si>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</si>
  <si>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</si>
  <si>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</si>
  <si>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</si>
  <si>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</si>
  <si>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</si>
  <si>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</si>
  <si>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</si>
  <si>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</si>
  <si>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</si>
  <si>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</si>
  <si>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</si>
  <si>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</si>
  <si>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</si>
  <si>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</si>
  <si>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</si>
  <si>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</si>
  <si>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</si>
  <si>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</si>
  <si>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</si>
  <si>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</si>
  <si>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</si>
  <si>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</si>
  <si>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</si>
  <si>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</si>
  <si>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</si>
  <si>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</si>
  <si>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</si>
  <si>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</si>
  <si>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</si>
  <si>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</si>
  <si>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</si>
  <si>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</si>
  <si>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</si>
  <si>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</si>
  <si>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</si>
  <si>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</si>
  <si>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</si>
  <si>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</si>
  <si>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</si>
  <si>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</si>
  <si>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</si>
  <si>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</si>
  <si>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</si>
  <si>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</si>
  <si>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</si>
  <si>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</si>
  <si>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</si>
  <si>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</si>
  <si>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</si>
  <si>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</si>
  <si>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</si>
  <si>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</si>
  <si>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</si>
  <si>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</si>
  <si>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</si>
  <si>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</si>
  <si>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</si>
  <si>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</si>
  <si>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</si>
  <si>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</si>
  <si>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</si>
  <si>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</si>
  <si>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</si>
  <si>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</si>
  <si>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</si>
  <si>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</si>
  <si>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</si>
  <si>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</si>
  <si>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</si>
  <si>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</si>
  <si>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</si>
  <si>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</si>
  <si>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</si>
  <si>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</si>
  <si>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</si>
  <si>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</si>
  <si>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</si>
  <si>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</si>
  <si>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</si>
  <si>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</si>
  <si>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</si>
  <si>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</si>
  <si>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</si>
  <si>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</si>
  <si>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</si>
  <si>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</si>
  <si>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</si>
  <si>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</si>
  <si>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</si>
  <si>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</si>
  <si>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</si>
  <si>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</si>
  <si>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</si>
  <si>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</si>
  <si>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</si>
  <si>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</si>
  <si>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</si>
  <si>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</si>
  <si>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</si>
  <si>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</si>
  <si>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</si>
  <si>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</si>
  <si>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</si>
  <si>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</si>
  <si>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</si>
  <si>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</si>
  <si>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</si>
  <si>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</si>
  <si>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</si>
  <si>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</si>
  <si>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</si>
  <si>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</si>
  <si>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</si>
  <si>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</si>
  <si>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</si>
  <si>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</si>
  <si>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</si>
  <si>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</si>
  <si>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</si>
  <si>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</si>
  <si>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</si>
  <si>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</si>
  <si>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</si>
  <si>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</si>
  <si>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</si>
  <si>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</si>
  <si>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</si>
  <si>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</si>
  <si>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</si>
  <si>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</si>
  <si>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</si>
  <si>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</si>
  <si>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</si>
  <si>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</si>
  <si>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</si>
  <si>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</si>
  <si>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</si>
  <si>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</si>
  <si>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</si>
  <si>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</si>
  <si>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</si>
  <si>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</si>
  <si>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</si>
  <si>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</si>
  <si>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</si>
  <si>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</si>
  <si>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</si>
  <si>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</si>
  <si>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</si>
  <si>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</si>
  <si>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</si>
  <si>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</si>
  <si>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</si>
  <si>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</si>
  <si>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</si>
  <si>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</si>
  <si>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</si>
  <si>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</si>
  <si>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</si>
  <si>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</si>
  <si>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</si>
  <si>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</si>
  <si>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</si>
  <si>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</si>
  <si>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</si>
  <si>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</si>
  <si>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</si>
  <si>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</si>
  <si>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</si>
  <si>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</si>
  <si>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</si>
  <si>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</si>
  <si>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</si>
  <si>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</si>
  <si>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</si>
  <si>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</si>
  <si>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</si>
  <si>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</si>
  <si>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</si>
  <si>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</si>
  <si>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</si>
  <si>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</si>
  <si>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</si>
  <si>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</si>
  <si>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</si>
  <si>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</si>
  <si>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</si>
  <si>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</si>
  <si>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</si>
  <si>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</si>
  <si>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</si>
  <si>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</si>
  <si>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</si>
  <si>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</si>
  <si>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</si>
  <si>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</si>
  <si>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</si>
  <si>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</si>
  <si>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</si>
  <si>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</si>
  <si>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</si>
  <si>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</si>
  <si>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</si>
  <si>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</si>
  <si>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</si>
  <si>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</si>
  <si>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</si>
  <si>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</si>
  <si>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</si>
  <si>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</si>
  <si>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</si>
  <si>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</si>
  <si>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</si>
  <si>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</si>
  <si>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</si>
  <si>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</si>
  <si>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</si>
  <si>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</si>
  <si>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</si>
  <si>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</si>
  <si>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</si>
  <si>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</si>
  <si>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</si>
  <si>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</si>
  <si>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</si>
  <si>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</si>
  <si>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</si>
  <si>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</si>
  <si>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</si>
  <si>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</si>
  <si>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</si>
  <si>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</si>
  <si>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</si>
  <si>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</si>
  <si>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</si>
  <si>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</si>
  <si>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</si>
  <si>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</si>
  <si>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</si>
  <si>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</si>
  <si>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</si>
  <si>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</si>
  <si>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</si>
  <si>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</si>
  <si>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</si>
  <si>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</si>
  <si>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</si>
  <si>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</si>
  <si>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</si>
  <si>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</si>
  <si>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</si>
  <si>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</si>
  <si>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</si>
  <si>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</si>
  <si>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</si>
  <si>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</si>
  <si>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</si>
  <si>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</si>
  <si>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</si>
  <si>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</si>
  <si>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</si>
  <si>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</si>
  <si>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</si>
  <si>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</si>
  <si>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</si>
  <si>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</si>
  <si>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</si>
  <si>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</si>
  <si>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</si>
  <si>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</si>
  <si>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</si>
  <si>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</si>
  <si>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</si>
  <si>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</si>
  <si>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</si>
  <si>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</si>
  <si>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</si>
  <si>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</si>
  <si>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</si>
  <si>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</si>
  <si>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</si>
  <si>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</si>
  <si>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</si>
  <si>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</si>
  <si>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</si>
  <si>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</si>
  <si>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</si>
  <si>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</si>
  <si>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</si>
  <si>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</si>
  <si>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</si>
  <si>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</si>
  <si>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</si>
  <si>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</si>
  <si>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</si>
  <si>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</si>
  <si>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</si>
  <si>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</si>
  <si>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</si>
  <si>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</si>
  <si>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</si>
  <si>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</si>
  <si>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</si>
  <si>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</si>
  <si>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</si>
  <si>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</si>
  <si>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</si>
  <si>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</si>
  <si>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</si>
  <si>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</si>
  <si>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</si>
  <si>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</si>
  <si>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</si>
  <si>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</si>
  <si>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</si>
  <si>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</si>
  <si>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</si>
  <si>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</si>
  <si>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</si>
  <si>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</si>
  <si>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</si>
  <si>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</si>
  <si>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</si>
  <si>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</si>
  <si>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</si>
  <si>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</si>
  <si>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</si>
  <si>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</si>
  <si>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</si>
  <si>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</si>
  <si>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</si>
  <si>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</si>
  <si>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</si>
  <si>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</si>
  <si>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</si>
  <si>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</si>
  <si>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</si>
  <si>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</si>
  <si>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</si>
  <si>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</si>
  <si>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</si>
  <si>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</si>
  <si>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</si>
  <si>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</si>
  <si>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</si>
  <si>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</si>
  <si>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</si>
  <si>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</si>
  <si>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</si>
  <si>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</si>
  <si>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</si>
  <si>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</si>
  <si>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</si>
  <si>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</si>
  <si>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</si>
  <si>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</si>
  <si>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</si>
  <si>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</si>
  <si>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</si>
  <si>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</si>
  <si>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</si>
  <si>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</si>
  <si>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</si>
  <si>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</si>
  <si>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</si>
  <si>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</si>
  <si>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</si>
  <si>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</si>
  <si>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</si>
  <si>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</si>
  <si>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</si>
  <si>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</si>
  <si>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</si>
  <si>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</si>
  <si>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</si>
  <si>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</si>
  <si>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</si>
  <si>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</si>
  <si>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</si>
  <si>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</si>
  <si>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</si>
  <si>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</si>
  <si>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</si>
  <si>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</si>
  <si>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</si>
  <si>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</si>
  <si>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</si>
  <si>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</si>
  <si>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</si>
  <si>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</si>
  <si>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</si>
  <si>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</si>
  <si>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</si>
  <si>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</si>
  <si>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</si>
  <si>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</si>
  <si>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</si>
  <si>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</si>
  <si>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</si>
  <si>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</si>
  <si>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</si>
  <si>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</si>
  <si>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</si>
  <si>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</si>
  <si>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</si>
  <si>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</si>
  <si>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</si>
  <si>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</si>
  <si>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</si>
  <si>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</si>
  <si>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</si>
  <si>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</si>
  <si>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</si>
  <si>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</si>
  <si>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</si>
  <si>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</si>
  <si>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</si>
  <si>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</si>
  <si>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</si>
  <si>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</si>
  <si>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</si>
  <si>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</si>
  <si>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</si>
  <si>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</si>
  <si>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</si>
  <si>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</si>
  <si>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</si>
  <si>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</si>
  <si>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</si>
  <si>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</si>
  <si>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</si>
  <si>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</si>
  <si>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</si>
  <si>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</si>
  <si>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</si>
  <si>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</si>
  <si>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</si>
  <si>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</si>
  <si>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</si>
  <si>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</si>
  <si>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</si>
  <si>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</si>
  <si>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</si>
  <si>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</si>
  <si>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</si>
  <si>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</si>
  <si>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</si>
  <si>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</si>
  <si>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</si>
  <si>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</si>
  <si>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</si>
  <si>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</si>
  <si>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</si>
  <si>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</si>
  <si>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</si>
  <si>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</si>
  <si>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</si>
  <si>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</si>
  <si>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</si>
  <si>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</si>
  <si>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</si>
  <si>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</si>
  <si>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</si>
  <si>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</si>
  <si>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</si>
  <si>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</si>
  <si>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</si>
  <si>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</si>
  <si>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</si>
  <si>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</si>
  <si>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</si>
  <si>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</si>
  <si>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</si>
  <si>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</si>
  <si>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</si>
  <si>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</si>
  <si>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</si>
  <si>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</si>
  <si>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</si>
  <si>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</si>
  <si>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</si>
  <si>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</si>
  <si>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</si>
  <si>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</si>
  <si>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</si>
  <si>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</si>
  <si>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</si>
  <si>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</si>
  <si>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</si>
  <si>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</si>
  <si>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</si>
  <si>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</si>
  <si>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</si>
  <si>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</si>
  <si>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</si>
  <si>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</si>
  <si>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</si>
  <si>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</si>
  <si>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</si>
  <si>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</si>
  <si>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</si>
  <si>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</si>
  <si>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</si>
  <si>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</si>
  <si>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</si>
  <si>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</si>
  <si>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</si>
  <si>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</si>
  <si>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</si>
  <si>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</si>
  <si>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</si>
  <si>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</si>
  <si>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</si>
  <si>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</si>
  <si>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</si>
  <si>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</si>
  <si>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</si>
  <si>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</si>
  <si>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</si>
  <si>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</si>
  <si>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</si>
  <si>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</si>
  <si>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</si>
  <si>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</si>
  <si>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</si>
  <si>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</si>
  <si>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</si>
  <si>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</si>
  <si>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</si>
  <si>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</si>
  <si>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</si>
  <si>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</si>
  <si>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</si>
  <si>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</si>
  <si>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</si>
  <si>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</si>
  <si>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</si>
  <si>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</si>
  <si>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</si>
  <si>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</si>
  <si>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</si>
  <si>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</si>
  <si>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</si>
  <si>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</si>
  <si>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</si>
  <si>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</si>
  <si>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</si>
  <si>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</si>
  <si>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</si>
  <si>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</si>
  <si>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</si>
  <si>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</si>
  <si>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</si>
  <si>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</si>
  <si>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</si>
  <si>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</si>
  <si>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</si>
  <si>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</si>
  <si>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</si>
  <si>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</si>
  <si>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</si>
  <si>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</si>
  <si>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</si>
  <si>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</si>
  <si>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</si>
  <si>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</si>
  <si>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</si>
  <si>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</si>
  <si>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</si>
  <si>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</si>
  <si>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</si>
  <si>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</si>
  <si>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</si>
  <si>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</si>
  <si>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</si>
  <si>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</si>
  <si>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</si>
  <si>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</si>
  <si>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</si>
  <si>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</si>
  <si>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</si>
  <si>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</si>
  <si>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</si>
  <si>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</si>
  <si>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</si>
  <si>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</si>
  <si>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</si>
  <si>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</si>
  <si>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</si>
  <si>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</si>
  <si>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</si>
  <si>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</si>
  <si>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</si>
  <si>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</si>
  <si>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</si>
  <si>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</si>
  <si>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</si>
  <si>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</si>
  <si>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</si>
  <si>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</si>
  <si>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</si>
  <si>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</si>
  <si>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</si>
  <si>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</si>
  <si>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</si>
  <si>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</si>
  <si>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</si>
  <si>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</si>
  <si>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</si>
  <si>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</si>
  <si>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</si>
  <si>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</si>
  <si>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</si>
  <si>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</si>
  <si>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</si>
  <si>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</si>
  <si>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</si>
  <si>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</si>
  <si>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</si>
  <si>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</si>
  <si>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</si>
  <si>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</si>
  <si>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</si>
  <si>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</si>
  <si>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</si>
  <si>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</si>
  <si>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</si>
  <si>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</si>
  <si>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</si>
  <si>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</si>
  <si>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</si>
  <si>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</si>
  <si>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</si>
  <si>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</si>
  <si>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</si>
  <si>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</si>
  <si>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</si>
  <si>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</si>
  <si>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</si>
  <si>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</si>
  <si>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</si>
  <si>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</si>
  <si>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</si>
  <si>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</si>
  <si>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</si>
  <si>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</si>
  <si>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</si>
  <si>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</si>
  <si>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</si>
  <si>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</si>
  <si>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</si>
  <si>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</si>
  <si>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</si>
  <si>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</si>
  <si>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</si>
  <si>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</si>
  <si>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</si>
  <si>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</si>
  <si>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</si>
  <si>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</si>
  <si>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</si>
  <si>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</si>
  <si>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</si>
  <si>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</si>
  <si>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</si>
  <si>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</si>
  <si>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</si>
  <si>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</si>
  <si>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</si>
  <si>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</si>
  <si>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</si>
  <si>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</si>
  <si>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</si>
  <si>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</si>
  <si>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</si>
  <si>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</si>
  <si>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</si>
  <si>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</si>
  <si>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</si>
  <si>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</si>
  <si>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</si>
  <si>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</si>
  <si>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</si>
  <si>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</si>
  <si>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</si>
  <si>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</si>
  <si>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</si>
  <si>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</si>
  <si>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</si>
  <si>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</si>
  <si>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</si>
  <si>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</si>
  <si>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</si>
  <si>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</si>
  <si>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</si>
  <si>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</si>
  <si>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</si>
  <si>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</si>
  <si>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</si>
  <si>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</si>
  <si>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</si>
  <si>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</si>
  <si>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</si>
  <si>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</si>
  <si>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</si>
  <si>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</si>
  <si>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</si>
  <si>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</si>
  <si>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</si>
  <si>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</si>
  <si>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</si>
  <si>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</si>
  <si>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</si>
  <si>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</si>
  <si>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</si>
  <si>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</si>
  <si>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</si>
  <si>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</si>
  <si>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</si>
  <si>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</si>
  <si>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</si>
  <si>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</si>
  <si>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</si>
  <si>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</si>
  <si>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</si>
  <si>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</si>
  <si>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</si>
  <si>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</si>
  <si>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</si>
  <si>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</si>
  <si>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</si>
  <si>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</si>
  <si>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</si>
  <si>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</si>
  <si>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</si>
  <si>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</si>
  <si>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</si>
  <si>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</si>
  <si>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</si>
  <si>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</si>
  <si>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</si>
  <si>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</si>
  <si>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</si>
  <si>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</si>
  <si>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</si>
  <si>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</si>
  <si>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</si>
  <si>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</si>
  <si>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</si>
  <si>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</si>
  <si>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</si>
  <si>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</si>
  <si>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</si>
  <si>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</si>
  <si>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</si>
  <si>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</si>
  <si>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</si>
  <si>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</si>
  <si>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</si>
  <si>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</si>
  <si>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</si>
  <si>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</si>
  <si>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</si>
  <si>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</si>
  <si>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</si>
  <si>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</si>
  <si>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</si>
  <si>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</si>
  <si>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</si>
  <si>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</si>
  <si>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</si>
  <si>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</si>
  <si>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</si>
  <si>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</si>
  <si>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</si>
  <si>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</si>
  <si>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</si>
  <si>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</si>
  <si>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</si>
  <si>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</si>
  <si>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</si>
  <si>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</si>
  <si>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</si>
  <si>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</si>
  <si>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</si>
  <si>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</si>
  <si>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</si>
  <si>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</si>
  <si>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</si>
  <si>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</si>
  <si>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</si>
  <si>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</si>
  <si>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</si>
  <si>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</si>
  <si>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</si>
  <si>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</si>
  <si>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</si>
  <si>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</si>
  <si>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</si>
  <si>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</si>
  <si>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</si>
  <si>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</si>
  <si>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</si>
  <si>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</si>
  <si>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</si>
  <si>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</si>
  <si>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</si>
  <si>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</si>
  <si>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</si>
  <si>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</si>
  <si>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</si>
  <si>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</si>
  <si>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</si>
  <si>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</si>
  <si>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</si>
  <si>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</si>
  <si>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</si>
  <si>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</si>
  <si>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</si>
  <si>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</si>
  <si>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</si>
  <si>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</si>
  <si>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</si>
  <si>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</si>
  <si>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</si>
  <si>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</si>
  <si>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</si>
  <si>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</si>
  <si>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</si>
  <si>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</si>
  <si>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</si>
  <si>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</si>
  <si>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</si>
  <si>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</si>
  <si>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</si>
  <si>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</si>
  <si>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</si>
  <si>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</si>
  <si>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</si>
  <si>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</si>
  <si>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</si>
  <si>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</si>
  <si>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</si>
  <si>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</si>
  <si>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</si>
  <si>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</si>
  <si>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</si>
  <si>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</si>
  <si>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</si>
  <si>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</si>
  <si>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</si>
  <si>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</si>
  <si>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</si>
  <si>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</si>
  <si>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</si>
  <si>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</si>
  <si>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</si>
  <si>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</si>
  <si>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</si>
  <si>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</si>
  <si>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</si>
  <si>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</si>
  <si>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</si>
  <si>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</si>
  <si>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</si>
  <si>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</si>
  <si>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</si>
  <si>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</si>
  <si>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</si>
  <si>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</si>
  <si>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</si>
  <si>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</si>
  <si>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</si>
  <si>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</si>
  <si>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</si>
  <si>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</si>
  <si>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</si>
  <si>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</si>
  <si>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</si>
  <si>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</si>
  <si>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</si>
  <si>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</si>
  <si>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</si>
  <si>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</si>
  <si>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</si>
  <si>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</si>
  <si>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</si>
  <si>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</si>
  <si>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</si>
  <si>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</si>
  <si>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</si>
  <si>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</si>
  <si>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</si>
  <si>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</si>
  <si>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</si>
  <si>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</si>
  <si>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</si>
  <si>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</si>
  <si>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</si>
  <si>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</si>
  <si>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</si>
  <si>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</si>
  <si>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</si>
  <si>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</si>
  <si>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</si>
  <si>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</si>
  <si>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</si>
  <si>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</si>
  <si>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</si>
  <si>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</si>
  <si>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</si>
  <si>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</si>
  <si>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</si>
  <si>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</si>
  <si>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</si>
  <si>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</si>
  <si>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</si>
  <si>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</si>
  <si>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</si>
  <si>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</si>
  <si>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</si>
  <si>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</si>
  <si>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</si>
  <si>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</si>
  <si>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</si>
  <si>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</si>
  <si>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</si>
  <si>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</si>
  <si>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</si>
  <si>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</si>
  <si>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</si>
  <si>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</si>
  <si>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</si>
  <si>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</si>
  <si>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</si>
  <si>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</si>
  <si>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</si>
  <si>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</si>
  <si>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</si>
  <si>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</si>
  <si>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</si>
  <si>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</si>
  <si>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</si>
  <si>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</si>
  <si>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</si>
  <si>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</si>
  <si>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</si>
  <si>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</si>
  <si>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</si>
  <si>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</si>
  <si>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</si>
  <si>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</si>
  <si>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</si>
  <si>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</si>
  <si>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</si>
  <si>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</si>
  <si>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</si>
  <si>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</si>
  <si>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</si>
  <si>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</si>
  <si>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</si>
  <si>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</si>
  <si>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</si>
  <si>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</si>
  <si>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</si>
  <si>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</si>
  <si>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</si>
  <si>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</si>
  <si>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</si>
  <si>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</si>
  <si>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</si>
  <si>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</si>
  <si>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</si>
  <si>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</si>
  <si>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</si>
  <si>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</si>
  <si>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</si>
  <si>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</si>
  <si>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</si>
  <si>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</si>
  <si>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</si>
  <si>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</si>
  <si>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</si>
  <si>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</si>
  <si>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</si>
  <si>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</si>
  <si>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</si>
  <si>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</si>
  <si>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</si>
  <si>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</si>
  <si>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</si>
  <si>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</si>
  <si>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</si>
  <si>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</si>
  <si>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</si>
  <si>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</si>
  <si>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</si>
  <si>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</si>
  <si>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</si>
  <si>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</si>
  <si>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</si>
  <si>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</si>
  <si>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</si>
  <si>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</si>
  <si>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</si>
  <si>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</si>
  <si>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</si>
  <si>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</si>
  <si>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</si>
  <si>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</si>
  <si>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</si>
  <si>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</si>
  <si>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</si>
  <si>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</si>
  <si>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</si>
  <si>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</si>
  <si>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</si>
  <si>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</si>
  <si>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</si>
  <si>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</si>
  <si>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</si>
  <si>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</si>
  <si>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</si>
  <si>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</si>
  <si>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</si>
  <si>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</si>
  <si>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</si>
  <si>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</si>
  <si>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</si>
  <si>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</si>
  <si>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</si>
  <si>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</si>
  <si>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</si>
  <si>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</si>
  <si>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</si>
  <si>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</si>
  <si>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</si>
  <si>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</si>
  <si>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</si>
  <si>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</si>
  <si>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</si>
  <si>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</si>
  <si>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</si>
  <si>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</si>
  <si>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</si>
  <si>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</si>
  <si>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</si>
  <si>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</si>
  <si>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</si>
  <si>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</si>
  <si>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</si>
  <si>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</si>
  <si>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</si>
  <si>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</si>
  <si>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</si>
  <si>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</si>
  <si>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</si>
  <si>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</si>
  <si>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</si>
  <si>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</si>
  <si>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</si>
  <si>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</si>
  <si>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</si>
  <si>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</si>
  <si>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</si>
  <si>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</si>
  <si>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</si>
  <si>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</si>
  <si>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</si>
  <si>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</si>
  <si>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</si>
  <si>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</si>
  <si>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</si>
  <si>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</si>
  <si>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</si>
  <si>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</si>
  <si>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</si>
  <si>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</si>
  <si>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</si>
  <si>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</si>
  <si>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</si>
  <si>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</si>
  <si>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</si>
  <si>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</si>
  <si>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</si>
  <si>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</si>
  <si>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</si>
  <si>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</si>
  <si>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</si>
  <si>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</si>
  <si>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</si>
  <si>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</si>
  <si>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</si>
  <si>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</si>
  <si>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</si>
  <si>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</si>
  <si>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</si>
  <si>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</si>
  <si>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</si>
  <si>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</si>
  <si>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</si>
  <si>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</si>
  <si>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</si>
  <si>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</si>
  <si>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</si>
  <si>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</si>
  <si>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</si>
  <si>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</si>
  <si>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</si>
  <si>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</si>
  <si>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</si>
  <si>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</si>
  <si>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</si>
  <si>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</si>
  <si>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</si>
  <si>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</si>
  <si>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</si>
  <si>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</si>
  <si>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</si>
  <si>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</si>
  <si>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</si>
  <si>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</si>
  <si>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</si>
  <si>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</si>
  <si>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</si>
  <si>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</si>
  <si>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</si>
  <si>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</si>
  <si>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</si>
  <si>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</si>
  <si>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</si>
  <si>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</si>
  <si>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</si>
  <si>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</si>
  <si>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</si>
  <si>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</si>
  <si>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</si>
  <si>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</si>
  <si>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</si>
  <si>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</si>
  <si>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</si>
  <si>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</si>
  <si>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</si>
  <si>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</si>
  <si>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</si>
  <si>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</si>
  <si>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</si>
  <si>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</si>
  <si>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</si>
  <si>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</si>
  <si>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</si>
  <si>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</si>
  <si>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</si>
  <si>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</si>
  <si>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</si>
  <si>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</si>
  <si>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</si>
  <si>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</si>
  <si>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</si>
  <si>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</si>
  <si>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</si>
  <si>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</si>
  <si>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</si>
  <si>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</si>
  <si>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</si>
  <si>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</si>
  <si>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</si>
  <si>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</si>
  <si>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</si>
  <si>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</si>
  <si>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</si>
  <si>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</si>
  <si>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</si>
  <si>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</si>
  <si>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</si>
  <si>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</si>
  <si>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</si>
  <si>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</si>
  <si>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</si>
  <si>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</si>
  <si>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</si>
  <si>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</si>
  <si>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</si>
  <si>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</si>
  <si>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</si>
  <si>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</si>
  <si>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</si>
  <si>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</si>
  <si>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</si>
  <si>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</si>
  <si>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</si>
  <si>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</si>
  <si>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</si>
  <si>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</si>
  <si>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</si>
  <si>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</si>
  <si>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</si>
  <si>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</si>
  <si>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</si>
  <si>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</si>
  <si>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</si>
  <si>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</si>
  <si>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</si>
  <si>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</si>
  <si>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</si>
  <si>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</si>
  <si>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</si>
  <si>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</si>
  <si>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</si>
  <si>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</si>
  <si>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</si>
  <si>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</si>
  <si>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</si>
  <si>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</si>
  <si>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</si>
  <si>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</si>
  <si>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</si>
  <si>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</si>
  <si>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</si>
  <si>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</si>
  <si>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</si>
  <si>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</si>
  <si>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</si>
  <si>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</si>
  <si>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</si>
  <si>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</si>
  <si>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</si>
  <si>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</si>
  <si>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</si>
  <si>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</si>
  <si>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</si>
  <si>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</si>
  <si>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</si>
  <si>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</si>
  <si>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</si>
  <si>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</si>
  <si>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</si>
  <si>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</si>
  <si>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</si>
  <si>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</si>
  <si>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</si>
  <si>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</si>
  <si>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</si>
  <si>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</si>
  <si>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</si>
  <si>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</si>
  <si>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</si>
  <si>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</si>
  <si>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</si>
  <si>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</si>
  <si>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</si>
  <si>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</si>
  <si>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</si>
  <si>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</si>
  <si>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</si>
  <si>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</si>
  <si>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</si>
  <si>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</si>
  <si>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</si>
  <si>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</si>
  <si>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</si>
  <si>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</si>
  <si>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</si>
  <si>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</si>
  <si>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</si>
  <si>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</si>
  <si>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</si>
  <si>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</si>
  <si>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</si>
  <si>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</si>
  <si>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</si>
  <si>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</si>
  <si>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</si>
  <si>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</si>
  <si>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</si>
  <si>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</si>
  <si>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</si>
  <si>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</si>
  <si>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</si>
  <si>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</si>
  <si>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</si>
  <si>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</si>
  <si>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</si>
  <si>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</si>
  <si>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</si>
  <si>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</si>
  <si>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</si>
  <si>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</si>
  <si>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</si>
  <si>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</si>
  <si>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</si>
  <si>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</si>
  <si>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</si>
  <si>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</si>
  <si>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</si>
  <si>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</si>
  <si>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</si>
  <si>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</si>
  <si>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</si>
  <si>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</si>
  <si>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</si>
  <si>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</si>
  <si>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</si>
  <si>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</si>
  <si>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</si>
  <si>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</si>
  <si>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</si>
  <si>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</si>
  <si>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</si>
  <si>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</si>
  <si>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</si>
  <si>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</si>
  <si>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</si>
  <si>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</si>
  <si>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</si>
  <si>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</si>
  <si>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</si>
  <si>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</si>
  <si>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</si>
  <si>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</si>
  <si>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</si>
  <si>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</si>
  <si>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</si>
  <si>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</si>
  <si>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</si>
  <si>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</si>
  <si>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</si>
  <si>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</si>
  <si>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</si>
  <si>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</si>
  <si>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</si>
  <si>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</si>
  <si>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</si>
  <si>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</si>
  <si>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</si>
  <si>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</si>
  <si>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</si>
  <si>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</si>
  <si>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</si>
  <si>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</si>
  <si>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</si>
  <si>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</si>
  <si>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</si>
  <si>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</si>
  <si>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</si>
  <si>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</si>
  <si>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</si>
  <si>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</si>
  <si>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</si>
  <si>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</si>
  <si>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</si>
  <si>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</si>
  <si>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</si>
  <si>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</si>
  <si>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</si>
  <si>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</si>
  <si>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</si>
  <si>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</si>
  <si>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</si>
  <si>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</si>
  <si>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</si>
  <si>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</si>
  <si>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</si>
  <si>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</si>
  <si>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</si>
  <si>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</si>
  <si>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</si>
  <si>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</si>
  <si>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</si>
  <si>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</si>
  <si>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</si>
  <si>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</si>
  <si>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</si>
  <si>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</si>
  <si>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</si>
  <si>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</si>
  <si>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</si>
  <si>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</si>
  <si>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</si>
  <si>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</si>
  <si>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</si>
  <si>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</si>
  <si>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</si>
  <si>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</si>
  <si>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</si>
  <si>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</si>
  <si>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</si>
  <si>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</si>
  <si>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</si>
  <si>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</si>
  <si>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</si>
  <si>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</si>
  <si>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</si>
  <si>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</si>
  <si>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</si>
  <si>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</si>
  <si>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</si>
  <si>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</si>
  <si>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</si>
  <si>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</si>
  <si>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</si>
  <si>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</si>
  <si>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</si>
  <si>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</si>
  <si>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</si>
  <si>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</si>
  <si>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</si>
  <si>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</si>
  <si>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</si>
  <si>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</si>
  <si>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</si>
  <si>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</si>
  <si>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</si>
  <si>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</si>
  <si>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</si>
  <si>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</si>
  <si>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</si>
  <si>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</si>
  <si>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</si>
  <si>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</si>
  <si>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</si>
  <si>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</si>
  <si>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</si>
  <si>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</si>
  <si>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</si>
  <si>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</si>
  <si>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</si>
  <si>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</si>
  <si>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</si>
  <si>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</si>
  <si>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</si>
  <si>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</si>
  <si>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</si>
  <si>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</si>
  <si>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</si>
  <si>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</si>
  <si>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</si>
  <si>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</si>
  <si>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</si>
  <si>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</si>
  <si>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</si>
  <si>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</si>
  <si>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</si>
  <si>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</si>
  <si>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</si>
  <si>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</si>
  <si>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</si>
  <si>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</si>
  <si>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</si>
  <si>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</si>
  <si>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</si>
  <si>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</si>
  <si>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</si>
  <si>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</si>
  <si>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</si>
  <si>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</si>
  <si>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</si>
  <si>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</si>
  <si>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</si>
  <si>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</si>
  <si>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</si>
  <si>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</si>
  <si>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</si>
  <si>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</si>
  <si>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</si>
  <si>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</si>
  <si>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</si>
  <si>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</si>
  <si>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</si>
  <si>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</si>
  <si>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</si>
  <si>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</si>
  <si>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</si>
  <si>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</si>
  <si>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</si>
  <si>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</si>
  <si>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</si>
  <si>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</si>
  <si>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</si>
  <si>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</si>
  <si>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</si>
  <si>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</si>
  <si>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</si>
  <si>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</si>
  <si>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</si>
  <si>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</si>
  <si>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</si>
  <si>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</si>
  <si>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</si>
  <si>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</si>
  <si>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</si>
  <si>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</si>
  <si>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</si>
  <si>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</si>
  <si>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</si>
  <si>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</si>
  <si>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</si>
  <si>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</si>
  <si>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</si>
  <si>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</si>
  <si>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</si>
  <si>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</si>
  <si>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</si>
  <si>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</si>
  <si>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</si>
  <si>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</si>
  <si>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</si>
  <si>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</si>
  <si>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</si>
  <si>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</si>
  <si>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</si>
  <si>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</si>
  <si>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</si>
  <si>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</si>
  <si>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</si>
  <si>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</si>
  <si>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</si>
  <si>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</si>
  <si>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</si>
  <si>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</si>
  <si>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</si>
  <si>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</si>
  <si>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</si>
  <si>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</si>
  <si>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</si>
  <si>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</si>
  <si>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</si>
  <si>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</si>
  <si>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</si>
  <si>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</si>
  <si>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</si>
  <si>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</si>
  <si>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</si>
  <si>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</si>
  <si>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</si>
  <si>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</si>
  <si>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</si>
  <si>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</si>
  <si>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</si>
  <si>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</si>
  <si>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</si>
  <si>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</si>
  <si>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</si>
  <si>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</si>
  <si>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</si>
  <si>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</si>
  <si>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</si>
  <si>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</si>
  <si>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</si>
  <si>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</si>
  <si>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</si>
  <si>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</si>
  <si>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</si>
  <si>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</si>
  <si>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</si>
  <si>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</si>
  <si>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</si>
  <si>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</si>
  <si>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</si>
  <si>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</si>
  <si>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</si>
  <si>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</si>
  <si>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</si>
  <si>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</si>
  <si>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</si>
  <si>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</si>
  <si>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</si>
  <si>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</si>
  <si>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</si>
  <si>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</si>
  <si>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</si>
  <si>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</si>
  <si>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</si>
  <si>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</si>
  <si>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</si>
  <si>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</si>
  <si>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</si>
  <si>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</si>
  <si>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</si>
  <si>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</si>
  <si>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</si>
  <si>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</si>
  <si>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</si>
  <si>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</si>
  <si>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</si>
  <si>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</si>
  <si>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</si>
  <si>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</si>
  <si>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</si>
  <si>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</si>
  <si>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</si>
  <si>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</si>
  <si>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</si>
  <si>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</si>
  <si>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</si>
  <si>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</si>
  <si>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</si>
  <si>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</si>
  <si>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</si>
  <si>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</si>
  <si>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</si>
  <si>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</si>
  <si>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</si>
  <si>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</si>
  <si>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</si>
  <si>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</si>
  <si>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</si>
  <si>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</si>
  <si>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</si>
  <si>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</si>
  <si>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</si>
  <si>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</si>
  <si>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</si>
  <si>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</si>
  <si>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</si>
  <si>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</si>
  <si>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</si>
  <si>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</si>
  <si>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</si>
  <si>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</si>
  <si>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</si>
  <si>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</si>
  <si>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</si>
  <si>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</si>
  <si>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</si>
  <si>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</si>
  <si>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</si>
  <si>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</si>
  <si>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</si>
  <si>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</si>
  <si>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</si>
  <si>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</si>
  <si>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</si>
  <si>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</si>
  <si>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</si>
  <si>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</si>
  <si>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</si>
  <si>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</si>
  <si>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</si>
  <si>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</si>
  <si>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</si>
  <si>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</si>
  <si>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</si>
  <si>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</si>
  <si>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</si>
  <si>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</si>
  <si>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</si>
  <si>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</si>
  <si>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</si>
  <si>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</si>
  <si>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</si>
  <si>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</si>
  <si>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</si>
  <si>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</si>
  <si>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</si>
  <si>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</si>
  <si>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</si>
  <si>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</si>
  <si>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</si>
  <si>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</si>
  <si>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</si>
  <si>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</si>
  <si>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</si>
  <si>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</si>
  <si>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</si>
  <si>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</si>
  <si>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</si>
  <si>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</si>
  <si>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</si>
  <si>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</si>
  <si>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</si>
  <si>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</si>
  <si>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</si>
  <si>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</si>
  <si>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</si>
  <si>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</si>
  <si>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</si>
  <si>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</si>
  <si>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</si>
  <si>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</si>
  <si>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</si>
  <si>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</si>
  <si>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</si>
  <si>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</si>
  <si>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</si>
  <si>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</si>
  <si>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</si>
  <si>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</si>
  <si>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</si>
  <si>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</si>
  <si>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</si>
  <si>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</si>
  <si>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</si>
  <si>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</si>
  <si>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</si>
  <si>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</si>
  <si>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</si>
  <si>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</si>
  <si>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</si>
  <si>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</si>
  <si>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</si>
  <si>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</si>
  <si>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</si>
  <si>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</si>
  <si>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</si>
  <si>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</si>
  <si>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</si>
  <si>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</si>
  <si>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</si>
  <si>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</si>
  <si>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</si>
  <si>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</si>
  <si>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</si>
  <si>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</si>
  <si>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</si>
  <si>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</si>
  <si>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</si>
  <si>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</si>
  <si>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</si>
  <si>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</si>
  <si>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</si>
  <si>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</si>
  <si>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</si>
  <si>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</si>
  <si>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</si>
  <si>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</si>
  <si>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</si>
  <si>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</si>
  <si>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</si>
  <si>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</si>
  <si>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</si>
  <si>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</si>
  <si>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</si>
  <si>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</si>
  <si>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</si>
  <si>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</si>
  <si>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</si>
  <si>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</si>
  <si>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</si>
  <si>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</si>
  <si>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</si>
  <si>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</si>
  <si>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</si>
  <si>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</si>
  <si>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</si>
  <si>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</si>
  <si>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</si>
  <si>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</si>
  <si>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</si>
  <si>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</si>
  <si>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</si>
  <si>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</si>
  <si>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</si>
  <si>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</si>
  <si>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</si>
  <si>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</si>
  <si>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</si>
  <si>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</si>
  <si>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</si>
  <si>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</si>
  <si>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</si>
  <si>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</si>
  <si>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</si>
  <si>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</si>
  <si>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</si>
  <si>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</si>
  <si>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</si>
  <si>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</si>
  <si>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</si>
  <si>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</si>
  <si>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</si>
  <si>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</si>
  <si>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</si>
  <si>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</si>
  <si>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</si>
  <si>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</si>
  <si>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</si>
  <si>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</si>
  <si>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</si>
  <si>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</si>
  <si>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</si>
  <si>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</si>
  <si>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</si>
  <si>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</si>
  <si>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</si>
  <si>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</si>
  <si>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</si>
  <si>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</si>
  <si>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</si>
  <si>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</si>
  <si>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</si>
  <si>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</si>
  <si>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</si>
  <si>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</si>
  <si>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</si>
  <si>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</si>
  <si>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</si>
  <si>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</si>
  <si>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</si>
  <si>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</si>
  <si>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</si>
  <si>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</si>
  <si>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</si>
  <si>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</si>
  <si>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</si>
  <si>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</si>
  <si>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</si>
  <si>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</si>
  <si>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</si>
  <si>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</si>
  <si>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</si>
  <si>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</si>
  <si>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</si>
  <si>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</si>
  <si>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</si>
  <si>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</si>
  <si>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</si>
  <si>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</si>
  <si>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</si>
  <si>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</si>
  <si>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</si>
  <si>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</si>
  <si>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</si>
  <si>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</si>
  <si>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</si>
  <si>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</si>
  <si>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</si>
  <si>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</si>
  <si>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</si>
  <si>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</si>
  <si>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</si>
  <si>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</si>
  <si>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</si>
  <si>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</si>
  <si>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</si>
  <si>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</si>
  <si>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</si>
  <si>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</si>
  <si>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</si>
  <si>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</si>
  <si>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</si>
  <si>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</si>
  <si>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</si>
  <si>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</si>
  <si>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</si>
  <si>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</si>
  <si>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</si>
  <si>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</si>
  <si>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</si>
  <si>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</si>
  <si>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</si>
  <si>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</si>
  <si>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</si>
  <si>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</si>
  <si>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</si>
  <si>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</si>
  <si>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</si>
  <si>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</si>
  <si>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</si>
  <si>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</si>
  <si>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</si>
  <si>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</si>
  <si>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</si>
  <si>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</si>
  <si>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</si>
  <si>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</si>
  <si>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</si>
  <si>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</si>
  <si>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</si>
  <si>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</si>
  <si>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</si>
  <si>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</si>
  <si>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</si>
  <si>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</si>
  <si>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</si>
  <si>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</si>
  <si>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</si>
  <si>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</si>
  <si>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</si>
  <si>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</si>
  <si>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</si>
  <si>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</si>
  <si>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</si>
  <si>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</si>
  <si>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</si>
  <si>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</si>
  <si>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</si>
  <si>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</si>
  <si>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</si>
  <si>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</si>
  <si>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</si>
  <si>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</si>
  <si>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</si>
  <si>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</si>
  <si>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</si>
  <si>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</si>
  <si>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</si>
  <si>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</si>
  <si>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</si>
  <si>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</si>
  <si>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</si>
  <si>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</si>
  <si>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</si>
  <si>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</si>
  <si>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</si>
  <si>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</si>
  <si>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</si>
  <si>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</si>
  <si>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</si>
  <si>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</si>
  <si>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</si>
  <si>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</si>
  <si>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</si>
  <si>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</si>
  <si>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</si>
  <si>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</si>
  <si>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</si>
  <si>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</si>
  <si>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</si>
  <si>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</si>
  <si>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</si>
  <si>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</si>
  <si>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</si>
  <si>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</si>
  <si>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</si>
  <si>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</si>
  <si>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</si>
  <si>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</si>
  <si>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</si>
  <si>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</si>
  <si>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</si>
  <si>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</si>
  <si>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</si>
  <si>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</si>
  <si>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</si>
  <si>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</si>
  <si>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</si>
  <si>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</si>
  <si>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</si>
  <si>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</si>
  <si>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</si>
  <si>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</si>
  <si>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</si>
  <si>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</si>
  <si>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</si>
  <si>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</si>
  <si>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</si>
  <si>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</si>
  <si>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</si>
  <si>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</si>
  <si>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</si>
  <si>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</si>
  <si>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</si>
  <si>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</si>
  <si>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</si>
  <si>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</si>
  <si>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</si>
  <si>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</si>
  <si>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</si>
  <si>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</si>
  <si>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</si>
  <si>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</si>
  <si>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</si>
  <si>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</si>
  <si>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</si>
  <si>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</si>
  <si>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</si>
  <si>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</si>
  <si>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</si>
  <si>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</si>
  <si>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</si>
  <si>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</si>
  <si>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</si>
  <si>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</si>
  <si>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</si>
  <si>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</si>
  <si>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</si>
  <si>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</si>
  <si>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</si>
  <si>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</si>
  <si>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</si>
  <si>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</si>
  <si>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</si>
  <si>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</si>
  <si>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</si>
  <si>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</si>
  <si>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</si>
  <si>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</si>
  <si>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</si>
  <si>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</si>
  <si>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</si>
  <si>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</si>
  <si>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</si>
  <si>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</si>
  <si>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</si>
  <si>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</si>
  <si>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</si>
  <si>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</si>
  <si>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</si>
  <si>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</si>
  <si>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</si>
  <si>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</si>
  <si>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</si>
  <si>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</si>
  <si>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</si>
  <si>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</si>
  <si>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</si>
  <si>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</si>
  <si>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</si>
  <si>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</si>
  <si>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</si>
  <si>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</si>
  <si>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</si>
  <si>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</si>
  <si>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</si>
  <si>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</si>
  <si>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</si>
  <si>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</si>
  <si>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</si>
  <si>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</si>
  <si>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</si>
  <si>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</si>
  <si>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</si>
  <si>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</si>
  <si>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</si>
  <si>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</si>
  <si>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</si>
  <si>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</si>
  <si>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</si>
  <si>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</si>
  <si>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</si>
  <si>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</si>
  <si>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</si>
  <si>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</si>
  <si>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</si>
  <si>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</si>
  <si>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</si>
  <si>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</si>
  <si>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</si>
  <si>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</si>
  <si>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</si>
  <si>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</si>
  <si>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</si>
  <si>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</si>
  <si>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</si>
  <si>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</si>
  <si>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</si>
  <si>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</si>
  <si>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</si>
  <si>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</si>
  <si>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</si>
  <si>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</si>
  <si>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</si>
  <si>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</si>
  <si>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</si>
  <si>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</si>
  <si>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</si>
  <si>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</si>
  <si>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</si>
  <si>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</si>
  <si>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</si>
  <si>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</si>
  <si>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</si>
  <si>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</si>
  <si>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</si>
  <si>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</si>
  <si>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</si>
  <si>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</si>
  <si>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</si>
  <si>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</si>
  <si>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</si>
  <si>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</si>
  <si>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</si>
  <si>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</si>
  <si>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</si>
  <si>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</si>
  <si>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</si>
  <si>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</si>
  <si>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</si>
  <si>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</si>
  <si>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</si>
  <si>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</si>
  <si>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</si>
  <si>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</si>
  <si>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</si>
  <si>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</si>
  <si>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</si>
  <si>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</si>
  <si>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</si>
  <si>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</si>
  <si>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</si>
  <si>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</si>
  <si>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</si>
  <si>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</si>
  <si>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</si>
  <si>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</si>
  <si>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</si>
  <si>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</si>
  <si>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</si>
  <si>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</si>
  <si>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</si>
  <si>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</si>
  <si>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</si>
  <si>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</si>
  <si>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</si>
  <si>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</si>
  <si>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</si>
  <si>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</si>
  <si>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</si>
  <si>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</si>
  <si>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</si>
  <si>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</si>
  <si>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</si>
  <si>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</si>
  <si>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</si>
  <si>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</si>
  <si>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</si>
  <si>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</si>
  <si>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</si>
  <si>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</si>
  <si>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</si>
  <si>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</si>
  <si>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</si>
  <si>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</si>
  <si>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</si>
  <si>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</si>
  <si>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</si>
  <si>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</si>
  <si>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</si>
  <si>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</si>
  <si>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</si>
  <si>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</si>
  <si>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</si>
  <si>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</si>
  <si>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</si>
  <si>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</si>
  <si>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</si>
  <si>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</si>
  <si>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</si>
  <si>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</si>
  <si>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</si>
  <si>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</si>
  <si>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</si>
  <si>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</si>
  <si>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</si>
  <si>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</si>
  <si>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</si>
  <si>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</si>
  <si>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</si>
  <si>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</si>
  <si>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</si>
  <si>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</si>
  <si>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</si>
  <si>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</si>
  <si>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</si>
  <si>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</si>
  <si>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</si>
  <si>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</si>
  <si>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</si>
  <si>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</si>
  <si>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</si>
  <si>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</si>
  <si>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</si>
  <si>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</si>
  <si>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</si>
  <si>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</si>
  <si>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</si>
  <si>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</si>
  <si>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</si>
  <si>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</si>
  <si>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</si>
  <si>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</si>
  <si>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</si>
  <si>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</si>
  <si>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</si>
  <si>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</si>
  <si>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</si>
  <si>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</si>
  <si>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</si>
  <si>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</si>
  <si>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</si>
  <si>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</si>
  <si>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</si>
  <si>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</si>
  <si>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</si>
  <si>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</si>
  <si>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</si>
  <si>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</si>
  <si>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</si>
  <si>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</si>
  <si>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</si>
  <si>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</si>
  <si>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</si>
  <si>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</si>
  <si>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</si>
  <si>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</si>
  <si>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</si>
  <si>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</si>
  <si>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</si>
  <si>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</si>
  <si>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</si>
  <si>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</si>
  <si>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</si>
  <si>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</si>
  <si>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</si>
  <si>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</si>
  <si>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</si>
  <si>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</si>
  <si>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</si>
  <si>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</si>
  <si>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</si>
  <si>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</si>
  <si>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</si>
  <si>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</si>
  <si>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</si>
  <si>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</si>
  <si>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</si>
  <si>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</si>
  <si>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</si>
  <si>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</si>
  <si>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</si>
  <si>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</si>
  <si>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</si>
  <si>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</si>
  <si>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</si>
  <si>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</si>
  <si>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</si>
  <si>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</si>
  <si>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</si>
  <si>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</si>
  <si>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</si>
  <si>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</si>
  <si>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</si>
  <si>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</si>
  <si>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</si>
  <si>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</si>
  <si>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</si>
  <si>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</si>
  <si>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</si>
  <si>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</si>
  <si>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</si>
  <si>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</si>
  <si>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</si>
  <si>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</si>
  <si>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</si>
  <si>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</si>
  <si>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</si>
  <si>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</si>
  <si>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</si>
  <si>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</si>
  <si>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</si>
  <si>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</si>
  <si>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</si>
  <si>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</si>
  <si>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</si>
  <si>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</si>
  <si>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</si>
  <si>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</si>
  <si>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</si>
  <si>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</si>
  <si>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</si>
  <si>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</si>
  <si>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</si>
  <si>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</si>
  <si>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</si>
  <si>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</si>
  <si>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</si>
  <si>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</si>
  <si>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</si>
  <si>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</si>
  <si>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</si>
  <si>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</si>
  <si>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</si>
  <si>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</si>
  <si>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</si>
  <si>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</si>
  <si>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</si>
  <si>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</si>
  <si>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</si>
  <si>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</si>
  <si>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</si>
  <si>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</si>
  <si>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</si>
  <si>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</si>
  <si>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</si>
  <si>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</si>
  <si>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</si>
  <si>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</si>
  <si>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</si>
  <si>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</si>
  <si>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</si>
  <si>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</si>
  <si>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</si>
  <si>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</si>
  <si>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</si>
  <si>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</si>
  <si>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</si>
  <si>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</si>
  <si>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</si>
  <si>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</si>
  <si>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</si>
  <si>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</si>
  <si>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</si>
  <si>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</si>
  <si>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</si>
  <si>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</si>
  <si>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</si>
  <si>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</si>
  <si>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</si>
  <si>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</si>
  <si>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</si>
  <si>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</si>
  <si>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</si>
  <si>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</si>
  <si>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</si>
  <si>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</si>
  <si>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</si>
  <si>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</si>
  <si>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</si>
  <si>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</si>
  <si>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</si>
  <si>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</si>
  <si>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</si>
  <si>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</si>
  <si>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</si>
  <si>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</si>
  <si>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</si>
  <si>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</si>
  <si>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</si>
  <si>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</si>
  <si>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</si>
  <si>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</si>
  <si>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</si>
  <si>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</si>
  <si>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</si>
  <si>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</si>
  <si>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</si>
  <si>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</si>
  <si>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</si>
  <si>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</si>
  <si>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</si>
  <si>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</si>
  <si>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</si>
  <si>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</si>
  <si>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</si>
  <si>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</si>
  <si>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</si>
  <si>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</si>
  <si>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</si>
  <si>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</si>
  <si>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</si>
  <si>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</si>
  <si>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</si>
  <si>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</si>
  <si>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</si>
  <si>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</si>
  <si>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</si>
  <si>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</si>
  <si>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</si>
  <si>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</si>
  <si>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</si>
  <si>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</si>
  <si>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</si>
  <si>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</si>
  <si>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</si>
  <si>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</si>
  <si>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</si>
  <si>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</si>
  <si>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</si>
  <si>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</si>
  <si>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</si>
  <si>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</si>
  <si>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</si>
  <si>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</si>
  <si>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</si>
  <si>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</si>
  <si>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</si>
  <si>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</si>
  <si>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</si>
  <si>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</si>
  <si>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</si>
  <si>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</si>
  <si>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</si>
  <si>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</si>
  <si>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</si>
  <si>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</si>
  <si>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</si>
  <si>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</si>
  <si>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</si>
  <si>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</si>
  <si>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</si>
  <si>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</si>
  <si>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</si>
  <si>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</si>
  <si>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</si>
  <si>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</si>
  <si>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</si>
  <si>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</si>
  <si>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</si>
  <si>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</si>
  <si>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</si>
  <si>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</si>
  <si>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</si>
  <si>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</si>
  <si>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</si>
  <si>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</si>
  <si>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</si>
  <si>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</si>
  <si>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</si>
  <si>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</si>
  <si>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</si>
  <si>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</si>
  <si>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</si>
  <si>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</si>
  <si>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</si>
  <si>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</si>
  <si>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</si>
  <si>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</si>
  <si>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</si>
  <si>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</si>
  <si>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</si>
  <si>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</si>
  <si>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</si>
  <si>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</si>
  <si>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</si>
  <si>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</si>
  <si>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</si>
  <si>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</si>
  <si>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</si>
  <si>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</si>
  <si>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</si>
  <si>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</si>
  <si>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</si>
  <si>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</si>
  <si>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</si>
  <si>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</si>
  <si>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</si>
  <si>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</si>
  <si>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</si>
  <si>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</si>
  <si>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</si>
  <si>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</si>
  <si>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</si>
  <si>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</si>
  <si>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</si>
  <si>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</si>
  <si>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</si>
  <si>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</si>
  <si>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</si>
  <si>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</si>
  <si>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</si>
  <si>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</si>
  <si>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</si>
  <si>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</si>
  <si>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</si>
  <si>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</si>
  <si>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</si>
  <si>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</si>
  <si>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</si>
  <si>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</si>
  <si>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</si>
  <si>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</si>
  <si>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</si>
  <si>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</si>
  <si>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</si>
  <si>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</si>
  <si>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</si>
  <si>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</si>
  <si>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</si>
  <si>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</si>
  <si>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</si>
  <si>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</si>
  <si>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</si>
  <si>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</si>
  <si>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</si>
  <si>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</si>
  <si>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</si>
  <si>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</si>
  <si>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</si>
  <si>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</si>
  <si>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</si>
  <si>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</si>
  <si>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</si>
  <si>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</si>
  <si>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</si>
  <si>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</si>
  <si>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</si>
  <si>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</si>
  <si>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</si>
  <si>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</si>
  <si>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</si>
  <si>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</si>
  <si>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</si>
  <si>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</si>
  <si>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</si>
  <si>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</si>
  <si>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</si>
  <si>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</si>
  <si>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</si>
  <si>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</si>
  <si>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</si>
  <si>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</si>
  <si>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</si>
  <si>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</si>
  <si>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</si>
  <si>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</si>
  <si>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</si>
  <si>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</si>
  <si>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</si>
  <si>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</si>
  <si>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</si>
  <si>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</si>
  <si>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</si>
  <si>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</si>
  <si>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</si>
  <si>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</si>
  <si>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</si>
  <si>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</si>
  <si>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</si>
  <si>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</si>
  <si>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</si>
  <si>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</si>
  <si>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</si>
  <si>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</si>
  <si>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</si>
  <si>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</si>
  <si>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</si>
  <si>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</si>
  <si>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</si>
  <si>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</si>
  <si>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</si>
  <si>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</si>
  <si>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</si>
  <si>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</si>
  <si>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</si>
  <si>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</si>
  <si>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</si>
  <si>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</si>
  <si>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</si>
  <si>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</si>
  <si>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</si>
  <si>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</si>
  <si>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</si>
  <si>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</si>
  <si>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</si>
  <si>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</si>
  <si>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</si>
  <si>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</si>
  <si>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</si>
  <si>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</si>
  <si>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</si>
  <si>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</si>
  <si>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</si>
  <si>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</si>
  <si>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</si>
  <si>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</si>
  <si>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</si>
  <si>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</si>
  <si>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</si>
  <si>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</si>
  <si>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</si>
  <si>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</si>
  <si>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</si>
  <si>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</si>
  <si>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</si>
  <si>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</si>
  <si>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</si>
  <si>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</si>
  <si>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</si>
  <si>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</si>
  <si>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</si>
  <si>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</si>
  <si>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</si>
  <si>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</si>
  <si>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</si>
  <si>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</si>
  <si>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</si>
  <si>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</si>
  <si>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</si>
  <si>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</si>
  <si>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</si>
  <si>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</si>
  <si>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</si>
  <si>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</si>
  <si>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</si>
  <si>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</si>
  <si>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</si>
  <si>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</si>
  <si>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</si>
  <si>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</si>
  <si>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</si>
  <si>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</si>
  <si>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</si>
  <si>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</si>
  <si>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</si>
  <si>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</si>
  <si>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</si>
  <si>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</si>
  <si>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</si>
  <si>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</si>
  <si>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</si>
  <si>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</si>
  <si>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</si>
  <si>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</si>
  <si>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</si>
  <si>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</si>
  <si>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</si>
  <si>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</si>
  <si>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</si>
  <si>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</si>
  <si>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</si>
  <si>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</si>
  <si>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</si>
  <si>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</si>
  <si>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</si>
  <si>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</si>
  <si>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</si>
  <si>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</si>
  <si>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</si>
  <si>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</si>
  <si>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</si>
  <si>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</si>
  <si>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</si>
  <si>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</si>
  <si>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</si>
  <si>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</si>
  <si>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</si>
  <si>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</si>
  <si>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</si>
  <si>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</si>
  <si>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</si>
  <si>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</si>
  <si>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</si>
  <si>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</si>
  <si>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</si>
  <si>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</si>
  <si>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</si>
  <si>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</si>
  <si>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</si>
  <si>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</si>
  <si>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</si>
  <si>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</si>
  <si>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</si>
  <si>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</si>
  <si>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</si>
  <si>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</si>
  <si>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</si>
  <si>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</si>
  <si>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</si>
  <si>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</si>
  <si>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</si>
  <si>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</si>
  <si>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</si>
  <si>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</si>
  <si>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</si>
  <si>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</si>
  <si>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</si>
  <si>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</si>
  <si>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</si>
  <si>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</si>
  <si>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</si>
  <si>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</si>
  <si>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</si>
  <si>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</si>
  <si>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</si>
  <si>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</si>
  <si>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</si>
  <si>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</si>
  <si>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</si>
  <si>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</si>
  <si>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</si>
  <si>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</si>
  <si>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</si>
  <si>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</si>
  <si>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</si>
  <si>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</si>
  <si>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</si>
  <si>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</si>
  <si>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</si>
  <si>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</si>
  <si>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</si>
  <si>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</si>
  <si>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</si>
  <si>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</si>
  <si>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</si>
  <si>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</si>
  <si>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</si>
  <si>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</si>
  <si>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</si>
  <si>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</si>
  <si>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</si>
  <si>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</si>
  <si>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</si>
  <si>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</si>
  <si>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</si>
  <si>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</si>
  <si>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</si>
  <si>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</si>
  <si>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</si>
  <si>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</si>
  <si>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</si>
  <si>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</si>
  <si>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</si>
  <si>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</si>
  <si>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</si>
  <si>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</si>
  <si>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</si>
  <si>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</si>
  <si>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</si>
  <si>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</si>
  <si>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</si>
  <si>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</si>
  <si>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</si>
  <si>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</si>
  <si>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</si>
  <si>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</si>
  <si>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</si>
  <si>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</si>
  <si>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</si>
  <si>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</si>
  <si>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</si>
  <si>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</si>
  <si>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</si>
  <si>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</si>
  <si>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</si>
  <si>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</si>
  <si>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</si>
  <si>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</si>
  <si>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</si>
  <si>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</si>
  <si>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</si>
  <si>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</si>
  <si>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</si>
  <si>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</si>
  <si>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</si>
  <si>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</si>
  <si>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</si>
  <si>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</si>
  <si>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</si>
  <si>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</si>
  <si>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</si>
  <si>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</si>
  <si>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</si>
  <si>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</si>
  <si>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</si>
  <si>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</si>
  <si>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</si>
  <si>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</si>
  <si>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</si>
  <si>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</si>
  <si>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</si>
  <si>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</si>
  <si>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</si>
  <si>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</si>
  <si>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</si>
  <si>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</si>
  <si>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</si>
  <si>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</si>
  <si>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</si>
  <si>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</si>
  <si>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</si>
  <si>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</si>
  <si>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</si>
  <si>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</si>
  <si>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</si>
  <si>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</si>
  <si>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</si>
  <si>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</si>
  <si>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</si>
  <si>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</si>
  <si>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</si>
  <si>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</si>
  <si>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</si>
  <si>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</si>
  <si>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</si>
  <si>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</si>
  <si>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</si>
  <si>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</si>
  <si>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</si>
  <si>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</si>
  <si>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</si>
  <si>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</si>
  <si>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</si>
  <si>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</si>
  <si>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</si>
  <si>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</si>
  <si>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</si>
  <si>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</si>
  <si>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</si>
  <si>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</si>
  <si>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</si>
  <si>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</si>
  <si>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</si>
  <si>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</si>
  <si>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</si>
  <si>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</si>
  <si>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</si>
  <si>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</si>
  <si>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</si>
  <si>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</si>
  <si>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</si>
  <si>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</si>
  <si>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</si>
  <si>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</si>
  <si>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</si>
  <si>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</si>
  <si>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</si>
  <si>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</si>
  <si>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</si>
  <si>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</si>
  <si>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</si>
  <si>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</si>
  <si>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</si>
  <si>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</si>
  <si>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</si>
  <si>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</si>
  <si>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</si>
  <si>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</si>
  <si>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</si>
  <si>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</si>
  <si>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</si>
  <si>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</si>
  <si>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</si>
  <si>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</si>
  <si>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</si>
  <si>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</si>
  <si>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</si>
  <si>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</si>
  <si>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</si>
  <si>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</si>
  <si>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</si>
  <si>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</si>
  <si>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</si>
  <si>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</si>
  <si>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</si>
  <si>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</si>
  <si>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</si>
  <si>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</si>
  <si>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</si>
  <si>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</si>
  <si>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</si>
  <si>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</si>
  <si>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</si>
  <si>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</si>
  <si>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</si>
  <si>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</si>
  <si>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</si>
  <si>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</si>
  <si>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</si>
  <si>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</si>
  <si>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</si>
  <si>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</si>
  <si>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</si>
  <si>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</si>
  <si>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</si>
  <si>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</si>
  <si>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</si>
  <si>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</si>
  <si>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</si>
  <si>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</si>
  <si>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</si>
  <si>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</si>
  <si>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</si>
  <si>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</si>
  <si>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</si>
  <si>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</si>
  <si>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</si>
  <si>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</si>
  <si>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</si>
  <si>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</si>
  <si>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</si>
  <si>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</si>
  <si>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</si>
  <si>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</si>
  <si>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</si>
  <si>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</si>
  <si>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</si>
  <si>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</si>
  <si>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</si>
  <si>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</si>
  <si>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</si>
  <si>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</si>
  <si>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</si>
  <si>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</si>
  <si>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</si>
  <si>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</si>
  <si>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</si>
  <si>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</si>
  <si>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</si>
  <si>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</si>
  <si>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</si>
  <si>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</si>
  <si>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</si>
  <si>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</si>
  <si>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</si>
  <si>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</si>
  <si>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</si>
  <si>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</si>
  <si>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</si>
  <si>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</si>
  <si>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</si>
  <si>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</si>
  <si>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</si>
  <si>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</si>
  <si>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</si>
  <si>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</si>
  <si>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</si>
  <si>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</si>
  <si>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</si>
  <si>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</si>
  <si>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</si>
  <si>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</si>
  <si>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</si>
  <si>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</si>
  <si>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</si>
  <si>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</si>
  <si>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</si>
  <si>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</si>
  <si>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</si>
  <si>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</si>
  <si>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</si>
  <si>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</si>
  <si>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</si>
  <si>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</si>
  <si>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</si>
  <si>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</si>
  <si>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</si>
  <si>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</si>
  <si>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</si>
  <si>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</si>
  <si>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</si>
  <si>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</si>
  <si>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</si>
  <si>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</si>
  <si>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</si>
  <si>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</si>
  <si>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</si>
  <si>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</si>
  <si>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</si>
  <si>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</si>
  <si>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</si>
  <si>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</si>
  <si>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</si>
  <si>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</si>
  <si>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</si>
  <si>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</si>
  <si>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</si>
  <si>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</si>
  <si>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</si>
  <si>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</si>
  <si>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</si>
  <si>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</si>
  <si>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</si>
  <si>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</si>
  <si>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</si>
  <si>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</si>
  <si>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</si>
  <si>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</si>
  <si>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</si>
  <si>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</si>
  <si>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</si>
  <si>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</si>
  <si>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</si>
  <si>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</si>
  <si>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</si>
  <si>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</si>
  <si>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</si>
  <si>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</si>
  <si>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</si>
  <si>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</si>
  <si>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</si>
  <si>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</si>
  <si>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</si>
  <si>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</si>
  <si>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</si>
  <si>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</si>
  <si>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</si>
  <si>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</si>
  <si>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</si>
  <si>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</si>
  <si>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</si>
  <si>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</si>
  <si>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</si>
  <si>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</si>
  <si>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</si>
  <si>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</si>
  <si>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</si>
  <si>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</si>
  <si>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</si>
  <si>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</si>
  <si>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</si>
  <si>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</si>
  <si>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</si>
  <si>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</si>
  <si>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</si>
  <si>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</si>
  <si>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</si>
  <si>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</si>
  <si>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</si>
  <si>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</si>
  <si>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</si>
  <si>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</si>
  <si>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</si>
  <si>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</si>
  <si>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</si>
  <si>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</si>
  <si>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</si>
  <si>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</si>
  <si>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</si>
  <si>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</si>
  <si>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</si>
  <si>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</si>
  <si>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</si>
  <si>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</si>
  <si>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</si>
  <si>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</si>
  <si>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</si>
  <si>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</si>
  <si>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</si>
  <si>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</si>
  <si>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</si>
  <si>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</si>
  <si>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</si>
  <si>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</si>
  <si>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</si>
  <si>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</si>
  <si>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</si>
  <si>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</si>
  <si>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</si>
  <si>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</si>
  <si>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</si>
  <si>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</si>
  <si>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</si>
  <si>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</si>
  <si>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</si>
  <si>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</si>
  <si>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</si>
  <si>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</si>
  <si>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</si>
  <si>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</si>
  <si>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</si>
  <si>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</si>
  <si>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</si>
  <si>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</si>
  <si>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</si>
  <si>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</si>
  <si>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</si>
  <si>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</si>
  <si>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</si>
  <si>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</si>
  <si>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</si>
  <si>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</si>
  <si>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</si>
  <si>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</si>
  <si>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</si>
  <si>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</si>
  <si>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</si>
  <si>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</si>
  <si>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</si>
  <si>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</si>
  <si>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</si>
  <si>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</si>
  <si>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</si>
  <si>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</si>
  <si>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</si>
  <si>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</si>
  <si>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</si>
  <si>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</si>
  <si>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</si>
  <si>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</si>
  <si>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</si>
  <si>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</si>
  <si>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</si>
  <si>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</si>
  <si>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</si>
  <si>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</si>
  <si>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</si>
  <si>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</si>
  <si>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</si>
  <si>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</si>
  <si>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</si>
  <si>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</si>
  <si>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</si>
  <si>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</si>
  <si>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</si>
  <si>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</si>
  <si>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</si>
  <si>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</si>
  <si>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</si>
  <si>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</si>
  <si>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</si>
  <si>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</si>
  <si>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</si>
  <si>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</si>
  <si>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</si>
  <si>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</si>
  <si>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</si>
  <si>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</si>
  <si>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</si>
  <si>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</si>
  <si>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</si>
  <si>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</si>
  <si>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</si>
  <si>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</si>
  <si>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</si>
  <si>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</si>
  <si>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</si>
  <si>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</si>
  <si>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</si>
  <si>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</si>
  <si>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</si>
  <si>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</si>
  <si>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</si>
  <si>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</si>
  <si>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</si>
  <si>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</si>
  <si>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</si>
  <si>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</si>
  <si>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</si>
  <si>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</si>
  <si>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</si>
  <si>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</si>
  <si>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</si>
  <si>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</si>
  <si>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</si>
  <si>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</si>
  <si>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</si>
  <si>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</si>
  <si>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</si>
  <si>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</si>
  <si>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</si>
  <si>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</si>
  <si>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</si>
  <si>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</si>
  <si>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</si>
  <si>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</si>
  <si>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</si>
  <si>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</si>
  <si>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</si>
  <si>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</si>
  <si>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</si>
  <si>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</si>
  <si>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</si>
  <si>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</si>
  <si>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</si>
  <si>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</si>
  <si>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</si>
  <si>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</si>
  <si>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</si>
  <si>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</si>
  <si>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</si>
  <si>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</si>
  <si>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</si>
  <si>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</si>
  <si>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</si>
  <si>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</si>
  <si>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</si>
  <si>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</si>
  <si>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</si>
  <si>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</si>
  <si>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</si>
  <si>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</si>
  <si>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</si>
  <si>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</si>
  <si>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</si>
  <si>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</si>
  <si>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</si>
  <si>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</si>
  <si>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</si>
  <si>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</si>
  <si>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</si>
  <si>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</si>
  <si>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</si>
  <si>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</si>
  <si>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</si>
  <si>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</si>
  <si>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</si>
  <si>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</si>
  <si>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</si>
  <si>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</si>
  <si>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</si>
  <si>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</si>
  <si>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</si>
  <si>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</si>
  <si>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</si>
  <si>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</si>
  <si>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</si>
  <si>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</si>
  <si>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</si>
  <si>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</si>
  <si>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</si>
  <si>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</si>
  <si>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</si>
  <si>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</si>
  <si>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</si>
  <si>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</si>
  <si>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</si>
  <si>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</si>
  <si>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</si>
  <si>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</si>
  <si>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</si>
  <si>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</si>
  <si>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</si>
  <si>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</si>
  <si>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</si>
  <si>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</si>
  <si>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</si>
  <si>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</si>
  <si>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</si>
  <si>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</si>
  <si>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</si>
  <si>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</si>
  <si>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</si>
  <si>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</si>
  <si>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</si>
  <si>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</si>
  <si>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</si>
  <si>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</si>
  <si>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</si>
  <si>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</si>
  <si>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</si>
  <si>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</si>
  <si>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</si>
  <si>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</si>
  <si>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</si>
  <si>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</si>
  <si>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</si>
  <si>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</si>
  <si>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</si>
  <si>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</si>
  <si>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</si>
  <si>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</si>
  <si>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</si>
  <si>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</si>
  <si>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</si>
  <si>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</si>
  <si>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</si>
  <si>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</si>
  <si>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</si>
  <si>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</si>
  <si>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</si>
  <si>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</si>
  <si>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</si>
  <si>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</si>
  <si>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</si>
  <si>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</si>
  <si>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</si>
  <si>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</si>
  <si>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</si>
  <si>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</si>
  <si>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</si>
  <si>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</si>
  <si>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</si>
  <si>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</si>
  <si>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</si>
  <si>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</si>
  <si>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</si>
  <si>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</si>
  <si>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</si>
  <si>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</si>
  <si>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</si>
  <si>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</si>
  <si>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</si>
  <si>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</si>
  <si>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</si>
  <si>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</si>
  <si>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</si>
  <si>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</si>
  <si>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</si>
  <si>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</si>
  <si>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</si>
  <si>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</si>
  <si>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</si>
  <si>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</si>
  <si>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</si>
  <si>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</si>
  <si>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</si>
  <si>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</si>
  <si>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</si>
  <si>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</si>
  <si>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</si>
  <si>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</si>
  <si>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</si>
  <si>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</si>
  <si>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</si>
  <si>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</si>
  <si>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</si>
  <si>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</si>
  <si>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</si>
  <si>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</si>
  <si>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</si>
  <si>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</si>
  <si>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</si>
  <si>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</si>
  <si>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</si>
  <si>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</si>
  <si>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</si>
  <si>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</si>
  <si>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</si>
  <si>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</si>
  <si>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</si>
  <si>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</si>
  <si>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</si>
  <si>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</si>
  <si>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</si>
  <si>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</si>
  <si>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</si>
  <si>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</si>
  <si>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</si>
  <si>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</si>
  <si>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</si>
  <si>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</si>
  <si>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</si>
  <si>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</si>
  <si>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</si>
  <si>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</si>
  <si>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</si>
  <si>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</si>
  <si>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</si>
  <si>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</si>
  <si>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</si>
  <si>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</si>
  <si>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</si>
  <si>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</si>
  <si>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</si>
  <si>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</si>
  <si>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</si>
  <si>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</si>
  <si>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</si>
  <si>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</si>
  <si>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</si>
  <si>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</si>
  <si>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</si>
  <si>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</si>
  <si>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</si>
  <si>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</si>
  <si>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</si>
  <si>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</si>
  <si>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</si>
  <si>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</si>
  <si>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</si>
  <si>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</si>
  <si>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</si>
  <si>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</si>
  <si>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</si>
  <si>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</si>
  <si>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</si>
  <si>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</si>
  <si>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</si>
  <si>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</si>
  <si>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</si>
  <si>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</si>
  <si>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</si>
  <si>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</si>
  <si>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</si>
  <si>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</si>
  <si>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</si>
  <si>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</si>
  <si>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</si>
  <si>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</si>
  <si>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</si>
  <si>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</si>
  <si>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</si>
  <si>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</si>
  <si>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</si>
  <si>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</si>
  <si>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</si>
  <si>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</si>
  <si>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</si>
  <si>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</si>
  <si>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</si>
  <si>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</si>
  <si>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</si>
  <si>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</si>
  <si>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</si>
  <si>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</si>
  <si>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</si>
  <si>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</si>
  <si>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</si>
  <si>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</si>
  <si>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</si>
  <si>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</si>
  <si>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</si>
  <si>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</si>
  <si>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</si>
  <si>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</si>
  <si>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</si>
  <si>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</si>
  <si>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</si>
  <si>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</si>
  <si>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</si>
  <si>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</si>
  <si>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</si>
  <si>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</si>
  <si>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</si>
  <si>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</si>
  <si>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</si>
  <si>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</si>
  <si>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</si>
  <si>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</si>
  <si>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</si>
  <si>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</si>
  <si>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</si>
  <si>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</si>
  <si>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</si>
  <si>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</si>
  <si>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</si>
  <si>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</si>
  <si>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</si>
  <si>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</si>
  <si>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</si>
  <si>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</si>
  <si>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</si>
  <si>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</si>
  <si>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</si>
  <si>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</si>
  <si>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</si>
  <si>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</si>
  <si>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</si>
  <si>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</si>
  <si>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</si>
  <si>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</si>
  <si>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</si>
  <si>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</si>
  <si>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</si>
  <si>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</si>
  <si>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</si>
  <si>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</si>
  <si>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</si>
  <si>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</si>
  <si>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</si>
  <si>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</si>
  <si>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</si>
  <si>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</si>
  <si>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</si>
  <si>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</si>
  <si>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</si>
  <si>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</si>
  <si>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</si>
  <si>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</si>
  <si>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</si>
  <si>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</si>
  <si>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</si>
  <si>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</si>
  <si>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</si>
  <si>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</si>
  <si>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</si>
  <si>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</si>
  <si>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</si>
  <si>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</si>
  <si>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</si>
  <si>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</si>
  <si>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</si>
  <si>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</si>
  <si>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</si>
  <si>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</si>
  <si>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</si>
  <si>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</si>
  <si>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</si>
  <si>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</si>
  <si>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</si>
  <si>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</si>
  <si>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</si>
  <si>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</si>
  <si>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</si>
  <si>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</si>
  <si>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</si>
  <si>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</si>
  <si>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</si>
  <si>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</si>
  <si>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</si>
  <si>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</si>
  <si>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</si>
  <si>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</si>
  <si>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</si>
  <si>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</si>
  <si>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</si>
  <si>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</si>
  <si>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</si>
  <si>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</si>
  <si>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</si>
  <si>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</si>
  <si>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</si>
  <si>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</si>
  <si>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</si>
  <si>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</si>
  <si>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</si>
  <si>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</si>
  <si>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</si>
  <si>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</si>
  <si>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</si>
  <si>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</si>
  <si>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</si>
  <si>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</si>
  <si>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</si>
  <si>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</si>
  <si>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</si>
  <si>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</si>
  <si>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</si>
  <si>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</si>
  <si>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</si>
  <si>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</si>
  <si>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</si>
  <si>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</si>
  <si>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</si>
  <si>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</si>
  <si>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</si>
  <si>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</si>
  <si>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</si>
  <si>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</si>
  <si>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</si>
  <si>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</si>
  <si>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</si>
  <si>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</si>
  <si>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</si>
  <si>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</si>
  <si>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</si>
  <si>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</si>
  <si>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</si>
  <si>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</si>
  <si>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</si>
  <si>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</si>
  <si>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</si>
  <si>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</si>
  <si>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</si>
  <si>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</si>
  <si>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</si>
  <si>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</si>
  <si>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</si>
  <si>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</si>
  <si>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</si>
  <si>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</si>
  <si>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</si>
  <si>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</si>
  <si>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</si>
  <si>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</si>
  <si>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</si>
  <si>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</si>
  <si>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</si>
  <si>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</si>
  <si>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</si>
  <si>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</si>
  <si>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</si>
  <si>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</si>
  <si>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</si>
  <si>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</si>
  <si>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</si>
  <si>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</si>
  <si>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</si>
  <si>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</si>
  <si>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</si>
  <si>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</si>
  <si>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</si>
  <si>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</si>
  <si>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</si>
  <si>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</si>
  <si>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</si>
  <si>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</si>
  <si>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</si>
  <si>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</si>
  <si>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</si>
  <si>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</si>
  <si>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</si>
  <si>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</si>
  <si>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</si>
  <si>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</si>
  <si>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</si>
  <si>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</si>
  <si>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</si>
  <si>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</si>
  <si>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</si>
  <si>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</si>
  <si>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</si>
  <si>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</si>
  <si>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</si>
  <si>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</si>
  <si>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</si>
  <si>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</si>
  <si>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</si>
  <si>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</si>
  <si>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</si>
  <si>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</si>
  <si>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</si>
  <si>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</si>
  <si>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</si>
  <si>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</si>
  <si>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</si>
  <si>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</si>
  <si>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</si>
  <si>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</si>
  <si>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</si>
  <si>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</si>
  <si>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</si>
  <si>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</si>
  <si>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</si>
  <si>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</si>
  <si>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</si>
  <si>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</si>
  <si>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</si>
  <si>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</si>
  <si>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</si>
  <si>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</si>
  <si>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</si>
  <si>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</si>
  <si>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</si>
  <si>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</si>
  <si>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</si>
  <si>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</si>
  <si>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</si>
  <si>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</si>
  <si>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</si>
  <si>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</si>
  <si>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</si>
  <si>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</si>
  <si>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</si>
  <si>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</si>
  <si>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</si>
  <si>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</si>
  <si>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</si>
  <si>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</si>
  <si>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</si>
  <si>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</si>
  <si>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</si>
  <si>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</si>
  <si>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</si>
  <si>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</si>
  <si>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</si>
  <si>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</si>
  <si>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</si>
  <si>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</si>
  <si>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</si>
  <si>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</si>
  <si>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</si>
  <si>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</si>
  <si>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</si>
  <si>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</si>
  <si>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</si>
  <si>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</si>
  <si>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</si>
  <si>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</si>
  <si>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</si>
  <si>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</si>
  <si>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</si>
  <si>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</si>
  <si>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</si>
  <si>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</si>
  <si>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</si>
  <si>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</si>
  <si>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</si>
  <si>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</si>
  <si>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</si>
  <si>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</si>
  <si>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</si>
  <si>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</si>
  <si>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</si>
  <si>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</si>
  <si>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</si>
  <si>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</si>
  <si>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</si>
  <si>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</si>
  <si>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</si>
  <si>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</si>
  <si>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</si>
  <si>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</si>
  <si>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</si>
  <si>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</si>
  <si>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</si>
  <si>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</si>
  <si>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</si>
  <si>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</si>
  <si>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</si>
  <si>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</si>
  <si>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</si>
  <si>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</si>
  <si>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</si>
  <si>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</si>
  <si>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</si>
  <si>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</si>
  <si>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</si>
  <si>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</si>
  <si>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</si>
  <si>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</si>
  <si>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</si>
  <si>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</si>
  <si>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</si>
  <si>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</si>
  <si>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</si>
  <si>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</si>
  <si>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</si>
  <si>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</si>
  <si>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</si>
  <si>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</si>
  <si>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</si>
  <si>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</si>
  <si>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</si>
  <si>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</si>
  <si>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</si>
  <si>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</si>
  <si>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</si>
  <si>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</si>
  <si>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</si>
  <si>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</si>
  <si>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</si>
  <si>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</si>
  <si>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</si>
  <si>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</si>
  <si>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</si>
  <si>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</si>
  <si>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</si>
  <si>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</si>
  <si>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</si>
  <si>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</si>
  <si>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</si>
  <si>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</si>
  <si>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</si>
  <si>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</si>
  <si>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</si>
  <si>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</si>
  <si>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</si>
  <si>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</si>
  <si>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</si>
  <si>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</si>
  <si>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</si>
  <si>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</si>
  <si>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</si>
  <si>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</si>
  <si>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</si>
  <si>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</si>
  <si>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</si>
  <si>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</si>
  <si>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</si>
  <si>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</si>
  <si>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</si>
  <si>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</si>
  <si>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</si>
  <si>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</si>
  <si>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</si>
  <si>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</si>
  <si>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</si>
  <si>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</si>
  <si>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</si>
  <si>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</si>
  <si>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</si>
  <si>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</si>
  <si>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</si>
  <si>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</si>
  <si>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</si>
  <si>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</si>
  <si>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</si>
  <si>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</si>
  <si>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</si>
  <si>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</si>
  <si>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</si>
  <si>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</si>
  <si>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</si>
  <si>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</si>
  <si>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</si>
  <si>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</si>
  <si>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</si>
  <si>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</si>
  <si>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</si>
  <si>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</si>
  <si>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</si>
  <si>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</si>
  <si>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</si>
  <si>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</si>
  <si>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</si>
  <si>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</si>
  <si>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</si>
  <si>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</si>
  <si>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</si>
  <si>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</si>
  <si>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</si>
  <si>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</si>
  <si>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</si>
  <si>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</si>
  <si>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</si>
  <si>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</si>
  <si>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</si>
  <si>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</si>
  <si>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</si>
  <si>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</si>
  <si>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</si>
  <si>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</si>
  <si>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</si>
  <si>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</si>
  <si>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</si>
  <si>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</si>
  <si>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</si>
  <si>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</si>
  <si>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</si>
  <si>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</si>
  <si>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</si>
  <si>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</si>
  <si>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</si>
  <si>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</si>
  <si>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</si>
  <si>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</si>
  <si>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</si>
  <si>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</si>
  <si>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</si>
  <si>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</si>
  <si>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</si>
  <si>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</si>
  <si>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</si>
  <si>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</si>
  <si>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</si>
  <si>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</si>
  <si>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</si>
  <si>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</si>
  <si>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</si>
  <si>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</si>
  <si>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</si>
  <si>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</si>
  <si>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</si>
  <si>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</si>
  <si>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</si>
  <si>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</si>
  <si>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</si>
  <si>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</si>
  <si>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</si>
  <si>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</si>
  <si>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</si>
  <si>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</si>
  <si>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</si>
  <si>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</si>
  <si>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</si>
  <si>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</si>
  <si>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</si>
  <si>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</si>
  <si>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</si>
  <si>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</si>
  <si>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</si>
  <si>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</si>
  <si>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</si>
  <si>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</si>
  <si>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</si>
  <si>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</si>
  <si>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</si>
  <si>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</si>
  <si>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</si>
  <si>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</si>
  <si>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</si>
  <si>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</si>
  <si>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</si>
  <si>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</si>
  <si>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</si>
  <si>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</si>
  <si>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</si>
  <si>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</si>
  <si>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</si>
  <si>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</si>
  <si>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</si>
  <si>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</si>
  <si>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</si>
  <si>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</si>
  <si>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</si>
  <si>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</si>
  <si>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</si>
  <si>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</si>
  <si>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</si>
  <si>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</si>
  <si>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</si>
  <si>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</si>
  <si>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</si>
  <si>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</si>
  <si>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</si>
  <si>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</si>
  <si>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</si>
  <si>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</si>
  <si>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</si>
  <si>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</si>
  <si>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</si>
  <si>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</si>
  <si>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</si>
  <si>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</si>
  <si>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</si>
  <si>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</si>
  <si>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</si>
  <si>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</si>
  <si>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</si>
  <si>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</si>
  <si>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</si>
  <si>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</si>
  <si>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</si>
  <si>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</si>
  <si>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</si>
  <si>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</si>
  <si>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</si>
  <si>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</si>
  <si>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</si>
  <si>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</si>
  <si>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</si>
  <si>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</si>
  <si>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</si>
  <si>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</si>
  <si>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</si>
  <si>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</si>
  <si>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</si>
  <si>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</si>
  <si>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</si>
  <si>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</si>
  <si>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</si>
  <si>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</si>
  <si>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</si>
  <si>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</si>
  <si>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</si>
  <si>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</si>
  <si>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</si>
  <si>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</si>
  <si>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</si>
  <si>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</si>
  <si>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</si>
  <si>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</si>
  <si>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</si>
  <si>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</si>
  <si>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</si>
  <si>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</si>
  <si>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</si>
  <si>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</si>
  <si>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</si>
  <si>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</si>
  <si>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</si>
  <si>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</si>
  <si>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</si>
  <si>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</si>
  <si>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</si>
  <si>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</si>
  <si>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</si>
  <si>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</si>
  <si>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</si>
  <si>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</si>
  <si>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</si>
  <si>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</si>
  <si>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</si>
  <si>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</si>
  <si>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</si>
  <si>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</si>
  <si>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</si>
  <si>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</si>
  <si>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</si>
  <si>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</si>
  <si>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</si>
  <si>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</si>
  <si>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</si>
  <si>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</si>
  <si>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</si>
  <si>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</si>
  <si>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</si>
  <si>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</si>
  <si>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</si>
  <si>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</si>
  <si>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</si>
  <si>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</si>
  <si>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</si>
  <si>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</si>
  <si>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</si>
  <si>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</si>
  <si>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</si>
  <si>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</si>
  <si>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</si>
  <si>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</si>
  <si>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</si>
  <si>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</si>
  <si>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</si>
  <si>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</si>
  <si>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</si>
  <si>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</si>
  <si>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</si>
  <si>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</si>
  <si>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</si>
  <si>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</si>
  <si>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</si>
  <si>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</si>
  <si>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</si>
  <si>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</si>
  <si>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</si>
  <si>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</si>
  <si>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</si>
  <si>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</si>
  <si>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</si>
  <si>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</si>
  <si>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</si>
  <si>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</si>
  <si>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</si>
  <si>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</si>
  <si>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</si>
  <si>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</si>
  <si>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</si>
  <si>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</si>
  <si>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</si>
  <si>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</si>
  <si>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</si>
  <si>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</si>
  <si>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</si>
  <si>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</si>
  <si>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</si>
  <si>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</si>
  <si>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</si>
  <si>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</si>
  <si>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</si>
  <si>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</si>
  <si>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</si>
  <si>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</si>
  <si>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</si>
  <si>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</si>
  <si>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</si>
  <si>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</si>
  <si>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</si>
  <si>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</si>
  <si>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</si>
  <si>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</si>
  <si>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</si>
  <si>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</si>
  <si>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</si>
  <si>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</si>
  <si>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</si>
  <si>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</si>
  <si>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</si>
  <si>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</si>
  <si>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</si>
  <si>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</si>
  <si>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</si>
  <si>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</si>
  <si>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</si>
  <si>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</si>
  <si>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</si>
  <si>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</si>
  <si>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</si>
  <si>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</si>
  <si>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</si>
  <si>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</si>
  <si>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</si>
  <si>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</si>
  <si>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</si>
  <si>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</si>
  <si>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</si>
  <si>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</si>
  <si>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</si>
  <si>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</si>
  <si>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</si>
  <si>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</si>
  <si>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</si>
  <si>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</si>
  <si>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</si>
  <si>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</si>
  <si>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</si>
  <si>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</si>
  <si>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</si>
  <si>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</si>
  <si>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</si>
  <si>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</si>
  <si>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</si>
  <si>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</si>
  <si>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</si>
  <si>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</si>
  <si>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</si>
  <si>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</si>
  <si>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</si>
  <si>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</si>
  <si>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</si>
  <si>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</si>
  <si>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</si>
  <si>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</si>
  <si>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</si>
  <si>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</si>
  <si>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</si>
  <si>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</si>
  <si>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</si>
  <si>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</si>
  <si>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</si>
  <si>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</si>
  <si>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</si>
  <si>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</si>
  <si>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</si>
  <si>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</si>
  <si>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</si>
  <si>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</si>
  <si>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</si>
  <si>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</si>
  <si>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</si>
  <si>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</si>
  <si>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</si>
  <si>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</si>
  <si>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</si>
  <si>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</si>
  <si>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</si>
  <si>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</si>
  <si>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</si>
  <si>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</si>
  <si>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</si>
  <si>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</si>
  <si>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</si>
  <si>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</si>
  <si>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</si>
  <si>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</si>
  <si>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</si>
  <si>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</si>
  <si>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</si>
  <si>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</si>
  <si>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</si>
  <si>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</si>
  <si>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</si>
  <si>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</si>
  <si>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</si>
  <si>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</si>
  <si>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</si>
  <si>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</si>
  <si>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</si>
  <si>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</si>
  <si>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</si>
  <si>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</si>
  <si>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</si>
  <si>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</si>
  <si>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</si>
  <si>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</si>
  <si>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</si>
  <si>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</si>
  <si>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</si>
  <si>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</si>
  <si>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</si>
  <si>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</si>
  <si>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</si>
  <si>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</si>
  <si>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</si>
  <si>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</si>
  <si>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</si>
  <si>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</si>
  <si>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</si>
  <si>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</si>
  <si>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</si>
  <si>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</si>
  <si>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</si>
  <si>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</si>
  <si>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</si>
  <si>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</si>
  <si>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</si>
  <si>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</si>
  <si>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</si>
  <si>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</si>
  <si>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</si>
  <si>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</si>
  <si>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</si>
  <si>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</si>
  <si>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</si>
  <si>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</si>
  <si>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</si>
  <si>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</si>
  <si>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</si>
  <si>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</si>
  <si>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</si>
  <si>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</si>
  <si>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</si>
  <si>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</si>
  <si>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</si>
  <si>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</si>
  <si>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</si>
  <si>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</si>
  <si>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</si>
  <si>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</si>
  <si>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</si>
  <si>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</si>
  <si>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</si>
  <si>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</si>
  <si>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</si>
  <si>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</si>
  <si>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</si>
  <si>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</si>
  <si>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</si>
  <si>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</si>
  <si>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</si>
  <si>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</si>
  <si>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</si>
  <si>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</si>
  <si>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</si>
  <si>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</si>
  <si>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</si>
  <si>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</si>
  <si>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</si>
  <si>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</si>
  <si>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</si>
  <si>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</si>
  <si>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</si>
  <si>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</si>
  <si>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</si>
  <si>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</si>
  <si>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</si>
  <si>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</si>
  <si>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</si>
  <si>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</si>
  <si>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</si>
  <si>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</si>
  <si>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</si>
  <si>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</si>
  <si>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</si>
  <si>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</si>
  <si>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</si>
  <si>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</si>
  <si>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</si>
  <si>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</si>
  <si>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</si>
  <si>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</si>
  <si>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</si>
  <si>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</si>
  <si>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</si>
  <si>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</si>
  <si>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</si>
  <si>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</si>
  <si>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</si>
  <si>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</si>
  <si>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</si>
  <si>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</si>
  <si>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</si>
  <si>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</si>
  <si>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</si>
  <si>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</si>
  <si>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</si>
  <si>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</si>
  <si>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</si>
  <si>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</si>
  <si>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</si>
  <si>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</si>
  <si>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</si>
  <si>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</si>
  <si>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</si>
  <si>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</si>
  <si>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</si>
  <si>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</si>
  <si>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</si>
  <si>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</si>
  <si>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</si>
  <si>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</si>
  <si>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</si>
  <si>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</si>
  <si>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</si>
  <si>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</si>
  <si>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</si>
  <si>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</si>
  <si>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</si>
  <si>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</si>
  <si>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</si>
  <si>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</si>
  <si>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</si>
  <si>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</si>
  <si>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</si>
  <si>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</si>
  <si>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</si>
  <si>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</si>
  <si>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</si>
  <si>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</si>
  <si>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</si>
  <si>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</si>
  <si>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</si>
  <si>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</si>
  <si>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</si>
  <si>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</si>
  <si>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</si>
  <si>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</si>
  <si>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</si>
  <si>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</si>
  <si>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</si>
  <si>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</si>
  <si>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</si>
  <si>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</si>
  <si>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</si>
  <si>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</si>
  <si>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</si>
  <si>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</si>
  <si>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</si>
  <si>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</si>
  <si>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</si>
  <si>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</si>
  <si>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</si>
  <si>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</si>
  <si>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</si>
  <si>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</si>
  <si>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</si>
  <si>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</si>
  <si>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</si>
  <si>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</si>
  <si>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</si>
  <si>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</si>
  <si>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</si>
  <si>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</si>
  <si>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</si>
  <si>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</si>
  <si>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</si>
  <si>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</si>
  <si>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</si>
  <si>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</si>
  <si>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</si>
  <si>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</si>
  <si>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</si>
  <si>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</si>
  <si>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</si>
  <si>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</si>
  <si>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</si>
  <si>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</si>
  <si>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</si>
  <si>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</si>
  <si>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</si>
  <si>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</si>
  <si>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</si>
  <si>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</si>
  <si>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</si>
  <si>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</si>
  <si>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</si>
  <si>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</si>
  <si>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</si>
  <si>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</si>
  <si>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</si>
  <si>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</si>
  <si>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</si>
  <si>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</si>
  <si>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</si>
  <si>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</si>
  <si>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</si>
  <si>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</si>
  <si>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</si>
  <si>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</si>
  <si>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</si>
  <si>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</si>
  <si>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</si>
  <si>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</si>
  <si>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</si>
  <si>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</si>
  <si>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</si>
  <si>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</si>
  <si>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</si>
  <si>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</si>
  <si>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</si>
  <si>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</si>
  <si>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</si>
  <si>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</si>
  <si>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</si>
  <si>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</si>
  <si>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</si>
  <si>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</si>
  <si>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</si>
  <si>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</si>
  <si>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</si>
  <si>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</si>
  <si>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</si>
  <si>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</si>
  <si>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</si>
  <si>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</si>
  <si>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</si>
  <si>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</si>
  <si>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</si>
  <si>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</si>
  <si>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</si>
  <si>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</si>
  <si>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</si>
  <si>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</si>
  <si>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</si>
  <si>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</si>
  <si>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</si>
  <si>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</si>
  <si>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</si>
  <si>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</si>
  <si>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</si>
  <si>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</si>
  <si>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</si>
  <si>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</si>
  <si>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</si>
  <si>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</si>
  <si>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</si>
  <si>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</si>
  <si>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</si>
  <si>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</si>
  <si>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</si>
  <si>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</si>
  <si>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</si>
  <si>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</si>
  <si>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</si>
  <si>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</si>
  <si>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</si>
  <si>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</si>
  <si>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</si>
  <si>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</si>
  <si>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</si>
  <si>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</si>
  <si>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</si>
  <si>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</si>
  <si>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</si>
  <si>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</si>
  <si>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</si>
  <si>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</si>
  <si>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</si>
  <si>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</si>
  <si>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</si>
  <si>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</si>
  <si>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</si>
  <si>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</si>
  <si>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</si>
  <si>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</si>
  <si>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</si>
  <si>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</si>
  <si>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</si>
  <si>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</si>
  <si>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</si>
  <si>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</si>
  <si>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</si>
  <si>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</si>
  <si>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</si>
  <si>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</si>
  <si>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</si>
  <si>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</si>
  <si>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</si>
  <si>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</si>
  <si>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</si>
  <si>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</si>
  <si>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</si>
  <si>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</si>
  <si>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</si>
  <si>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</si>
  <si>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</si>
  <si>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</si>
  <si>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</si>
  <si>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</si>
  <si>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</si>
  <si>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</si>
  <si>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</si>
  <si>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</si>
  <si>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</si>
  <si>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</si>
  <si>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</si>
  <si>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</si>
  <si>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</si>
  <si>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</si>
  <si>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</si>
  <si>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</si>
  <si>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</si>
  <si>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</si>
  <si>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</si>
  <si>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</si>
  <si>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</si>
  <si>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</si>
  <si>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</si>
  <si>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</si>
  <si>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</si>
  <si>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</si>
  <si>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</si>
  <si>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</si>
  <si>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</si>
  <si>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</si>
  <si>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</si>
  <si>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</si>
  <si>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</si>
  <si>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</si>
  <si>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</si>
  <si>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</si>
  <si>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</si>
  <si>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</si>
  <si>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</si>
  <si>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</si>
  <si>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</si>
  <si>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</si>
  <si>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</si>
  <si>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</si>
  <si>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</si>
  <si>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</si>
  <si>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</si>
  <si>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</si>
  <si>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</si>
  <si>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</si>
  <si>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</si>
  <si>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</si>
  <si>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</si>
  <si>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</si>
  <si>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</si>
  <si>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</si>
  <si>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</si>
  <si>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</si>
  <si>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</si>
  <si>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</si>
  <si>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</si>
  <si>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</si>
  <si>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</si>
  <si>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</si>
  <si>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</si>
  <si>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</si>
  <si>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</si>
  <si>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</si>
  <si>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</si>
  <si>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</si>
  <si>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</si>
  <si>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</si>
  <si>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</si>
  <si>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</si>
  <si>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</si>
  <si>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</si>
  <si>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</si>
  <si>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</si>
  <si>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</si>
  <si>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</si>
  <si>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</si>
  <si>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</si>
  <si>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</si>
  <si>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</si>
  <si>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</si>
  <si>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</si>
  <si>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</si>
  <si>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</si>
  <si>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</si>
  <si>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</si>
  <si>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</si>
  <si>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</si>
  <si>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</si>
  <si>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</si>
  <si>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</si>
  <si>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</si>
  <si>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</si>
  <si>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</si>
  <si>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</si>
  <si>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</si>
  <si>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</si>
  <si>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</si>
  <si>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</si>
  <si>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</si>
  <si>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</si>
  <si>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</si>
  <si>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</si>
  <si>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</si>
  <si>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</si>
  <si>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</si>
  <si>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</si>
  <si>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</si>
  <si>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</si>
  <si>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</si>
  <si>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</si>
  <si>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</si>
  <si>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</si>
  <si>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</si>
  <si>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</si>
  <si>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</si>
  <si>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</si>
  <si>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</si>
  <si>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</si>
  <si>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</si>
  <si>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</si>
  <si>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</si>
  <si>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</si>
  <si>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</si>
  <si>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</si>
  <si>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</si>
  <si>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</si>
  <si>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</si>
  <si>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</si>
  <si>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</si>
  <si>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</si>
  <si>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</si>
  <si>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</si>
  <si>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</si>
  <si>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</si>
  <si>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</si>
  <si>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</si>
  <si>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</si>
  <si>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</si>
  <si>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</si>
  <si>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</si>
  <si>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</si>
  <si>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</si>
  <si>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</si>
  <si>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</si>
  <si>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</si>
  <si>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</si>
  <si>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</si>
  <si>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</si>
  <si>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</si>
  <si>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</si>
  <si>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</si>
  <si>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</si>
  <si>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</si>
  <si>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</si>
  <si>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</si>
  <si>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</si>
  <si>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</si>
  <si>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</si>
  <si>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</si>
  <si>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</si>
  <si>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</si>
  <si>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</si>
  <si>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</si>
  <si>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</si>
  <si>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</si>
  <si>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</si>
  <si>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</si>
  <si>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</si>
  <si>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</si>
  <si>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</si>
  <si>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</si>
  <si>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</si>
  <si>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</si>
  <si>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</si>
  <si>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</si>
  <si>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</si>
  <si>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</si>
  <si>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</si>
  <si>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</si>
  <si>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</si>
  <si>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</si>
  <si>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</si>
  <si>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</si>
  <si>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</si>
  <si>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</si>
  <si>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</si>
  <si>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</si>
  <si>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</si>
  <si>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</si>
  <si>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</si>
  <si>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</si>
  <si>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</si>
  <si>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</si>
  <si>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</si>
  <si>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</si>
  <si>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</si>
  <si>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</si>
  <si>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</si>
  <si>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</si>
  <si>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</si>
  <si>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</si>
  <si>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</si>
  <si>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</si>
  <si>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</si>
  <si>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</si>
  <si>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</si>
  <si>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</si>
  <si>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</si>
  <si>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</si>
  <si>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</si>
  <si>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</si>
  <si>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</si>
  <si>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</si>
  <si>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</si>
  <si>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</si>
  <si>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</si>
  <si>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</si>
  <si>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</si>
  <si>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</si>
  <si>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</si>
  <si>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</si>
  <si>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</si>
  <si>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</si>
  <si>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</si>
  <si>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</si>
  <si>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</si>
  <si>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</si>
  <si>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</si>
  <si>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</si>
  <si>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</si>
  <si>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</si>
  <si>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</si>
  <si>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</si>
  <si>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</si>
  <si>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</si>
  <si>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</si>
  <si>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</si>
  <si>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</si>
  <si>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</si>
  <si>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</si>
  <si>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</si>
  <si>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</si>
  <si>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</si>
  <si>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</si>
  <si>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</si>
  <si>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</si>
  <si>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</si>
  <si>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</si>
  <si>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</si>
  <si>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</si>
  <si>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</si>
  <si>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</si>
  <si>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</si>
  <si>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</si>
  <si>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</si>
  <si>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</si>
  <si>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</si>
  <si>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</si>
  <si>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</si>
  <si>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</si>
  <si>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</si>
  <si>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</si>
  <si>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</si>
  <si>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</si>
  <si>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</si>
  <si>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</si>
  <si>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</si>
  <si>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</si>
  <si>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</si>
  <si>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</si>
  <si>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</si>
  <si>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</si>
  <si>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</si>
  <si>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</si>
  <si>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</si>
  <si>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</si>
  <si>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</si>
  <si>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</si>
  <si>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</si>
  <si>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</si>
  <si>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</si>
  <si>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</si>
  <si>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</si>
  <si>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</si>
  <si>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</si>
  <si>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</si>
  <si>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</si>
  <si>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</si>
  <si>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</si>
  <si>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</si>
  <si>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</si>
  <si>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</si>
  <si>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</si>
  <si>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</si>
  <si>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</si>
  <si>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</si>
  <si>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</si>
  <si>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</si>
  <si>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</si>
  <si>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</si>
  <si>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</si>
  <si>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</si>
  <si>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</si>
  <si>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</si>
  <si>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</si>
  <si>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</si>
  <si>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</si>
  <si>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</si>
  <si>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</si>
  <si>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</si>
  <si>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</si>
  <si>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</si>
  <si>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</si>
  <si>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</si>
  <si>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</si>
  <si>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</si>
  <si>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</si>
  <si>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</si>
  <si>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</si>
  <si>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</si>
  <si>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</si>
  <si>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</si>
  <si>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</si>
  <si>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</si>
  <si>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</si>
  <si>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</si>
  <si>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</si>
  <si>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</si>
  <si>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</si>
  <si>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</si>
  <si>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</si>
  <si>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</si>
  <si>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</si>
  <si>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</si>
  <si>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</si>
  <si>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</si>
  <si>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</si>
  <si>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</si>
  <si>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</si>
  <si>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</si>
  <si>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</si>
  <si>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</si>
  <si>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</si>
  <si>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</si>
  <si>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</si>
  <si>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</si>
  <si>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</si>
  <si>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</si>
  <si>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</si>
  <si>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</si>
  <si>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</si>
  <si>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</si>
  <si>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</si>
  <si>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</si>
  <si>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</si>
  <si>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</si>
  <si>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</si>
  <si>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</si>
  <si>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</si>
  <si>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</si>
  <si>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</si>
  <si>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</si>
  <si>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</si>
  <si>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</si>
  <si>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</si>
  <si>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</si>
  <si>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</si>
  <si>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</si>
  <si>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</si>
  <si>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</si>
  <si>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</si>
  <si>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</si>
  <si>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</si>
  <si>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</si>
  <si>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</si>
  <si>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</si>
  <si>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</si>
  <si>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</si>
  <si>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</si>
  <si>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</si>
  <si>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</si>
  <si>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</si>
  <si>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</si>
  <si>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</si>
  <si>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</si>
  <si>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</si>
  <si>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</si>
  <si>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</si>
  <si>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</si>
  <si>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</si>
  <si>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</si>
  <si>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</si>
  <si>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</si>
  <si>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</si>
  <si>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</si>
  <si>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</si>
  <si>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</si>
  <si>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</si>
  <si>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</si>
  <si>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</si>
  <si>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</si>
  <si>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</si>
  <si>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</si>
  <si>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</si>
  <si>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</si>
  <si>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</si>
  <si>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</si>
  <si>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</si>
  <si>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</si>
  <si>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</si>
  <si>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</si>
  <si>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</si>
  <si>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</si>
  <si>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</si>
  <si>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</si>
  <si>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</si>
  <si>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</si>
  <si>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</si>
  <si>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</si>
  <si>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</si>
  <si>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</si>
  <si>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</si>
  <si>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</si>
  <si>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</si>
  <si>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</si>
  <si>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</si>
  <si>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</si>
  <si>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</si>
  <si>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</si>
  <si>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</si>
  <si>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</si>
  <si>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</si>
  <si>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</si>
  <si>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</si>
  <si>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</si>
  <si>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</si>
  <si>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</si>
  <si>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</si>
  <si>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</si>
  <si>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</si>
  <si>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</si>
  <si>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</si>
  <si>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</si>
  <si>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</si>
  <si>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</si>
  <si>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</si>
  <si>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</si>
  <si>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</si>
  <si>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</si>
  <si>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</si>
  <si>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</si>
  <si>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</si>
  <si>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</si>
  <si>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</si>
  <si>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</si>
  <si>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</si>
  <si>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</si>
  <si>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</si>
  <si>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</si>
  <si>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</si>
  <si>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</si>
  <si>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</si>
  <si>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</si>
  <si>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</si>
  <si>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</si>
  <si>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</si>
  <si>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</si>
  <si>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</si>
  <si>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</si>
  <si>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</si>
  <si>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</si>
  <si>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</si>
  <si>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</si>
  <si>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</si>
  <si>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</si>
  <si>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</si>
  <si>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</si>
  <si>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</si>
  <si>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</si>
  <si>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</si>
  <si>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</si>
  <si>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</si>
  <si>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</si>
  <si>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</si>
  <si>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</si>
  <si>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</si>
  <si>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</si>
  <si>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</si>
  <si>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</si>
  <si>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</si>
  <si>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</si>
  <si>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</si>
  <si>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</si>
  <si>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</si>
  <si>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</si>
  <si>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</si>
  <si>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</si>
  <si>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</si>
  <si>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</si>
  <si>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</si>
  <si>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</si>
  <si>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</si>
  <si>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</si>
  <si>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</si>
  <si>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</si>
  <si>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</si>
  <si>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</si>
  <si>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</si>
  <si>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</si>
  <si>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</si>
  <si>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</si>
  <si>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</si>
  <si>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</si>
  <si>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</si>
  <si>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</si>
  <si>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</si>
  <si>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</si>
  <si>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</si>
  <si>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</si>
  <si>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</si>
  <si>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</si>
  <si>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</si>
  <si>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</si>
  <si>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</si>
  <si>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</si>
  <si>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</si>
  <si>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</si>
  <si>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</si>
  <si>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</si>
  <si>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</si>
  <si>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</si>
  <si>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</si>
  <si>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</si>
  <si>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</si>
  <si>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</si>
  <si>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</si>
  <si>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</si>
  <si>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</si>
  <si>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</si>
  <si>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</si>
  <si>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</si>
  <si>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</si>
  <si>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</si>
  <si>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</si>
  <si>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</si>
  <si>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</si>
  <si>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</si>
  <si>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</si>
  <si>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</si>
  <si>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</si>
  <si>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</si>
  <si>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</si>
  <si>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</si>
  <si>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</si>
  <si>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</si>
  <si>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</si>
  <si>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</si>
  <si>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</si>
  <si>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</si>
  <si>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</si>
  <si>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</si>
  <si>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</si>
  <si>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</si>
  <si>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</si>
  <si>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</si>
  <si>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</si>
  <si>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</si>
  <si>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</si>
  <si>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</si>
  <si>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</si>
  <si>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</si>
  <si>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</si>
  <si>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</si>
  <si>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</si>
  <si>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</si>
  <si>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</si>
  <si>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</si>
  <si>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</si>
  <si>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</si>
  <si>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</si>
  <si>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</si>
  <si>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</si>
  <si>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</si>
  <si>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</si>
  <si>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</si>
  <si>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</si>
  <si>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</si>
  <si>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</si>
  <si>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</si>
  <si>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</si>
  <si>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</si>
  <si>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</si>
  <si>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</si>
  <si>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</si>
  <si>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</si>
  <si>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</si>
  <si>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</si>
  <si>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</si>
  <si>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</si>
  <si>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</si>
  <si>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</si>
  <si>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</si>
  <si>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</si>
  <si>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</si>
  <si>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</si>
  <si>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</si>
  <si>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</si>
  <si>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</si>
  <si>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</si>
  <si>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</si>
  <si>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</si>
  <si>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</si>
  <si>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</si>
  <si>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</si>
  <si>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</si>
  <si>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</si>
  <si>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</si>
  <si>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</si>
  <si>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</si>
  <si>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</si>
  <si>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</si>
  <si>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</si>
  <si>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</si>
  <si>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</si>
  <si>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</si>
  <si>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</si>
  <si>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</si>
  <si>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</si>
  <si>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</si>
  <si>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</si>
  <si>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</si>
  <si>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</si>
  <si>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</si>
  <si>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</si>
  <si>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</si>
  <si>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</si>
  <si>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</si>
  <si>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</si>
  <si>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</si>
  <si>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</si>
  <si>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</si>
  <si>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</si>
  <si>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</si>
  <si>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</si>
  <si>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</si>
  <si>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</si>
  <si>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</si>
  <si>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</si>
  <si>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</si>
  <si>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</si>
  <si>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</si>
  <si>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</si>
  <si>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</si>
  <si>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</si>
  <si>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</si>
  <si>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</si>
  <si>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</si>
  <si>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</si>
  <si>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</si>
  <si>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</si>
  <si>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</si>
  <si>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</si>
  <si>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</si>
  <si>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</si>
  <si>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</si>
  <si>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</si>
  <si>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</si>
  <si>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</si>
  <si>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</si>
  <si>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</si>
  <si>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</si>
  <si>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</si>
  <si>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</si>
  <si>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</si>
  <si>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</si>
  <si>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</si>
  <si>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</si>
  <si>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</si>
  <si>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</si>
  <si>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</si>
  <si>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</si>
  <si>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</si>
  <si>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</si>
  <si>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</si>
  <si>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</si>
  <si>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</si>
  <si>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</si>
  <si>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</si>
  <si>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</si>
  <si>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</si>
  <si>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</si>
  <si>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</si>
  <si>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</si>
  <si>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</si>
  <si>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</si>
  <si>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</si>
  <si>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</si>
  <si>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</si>
  <si>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</si>
  <si>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</si>
  <si>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</si>
  <si>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</si>
  <si>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</si>
  <si>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</si>
  <si>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</si>
  <si>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</si>
  <si>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</si>
  <si>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</si>
  <si>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</si>
  <si>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</si>
  <si>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</si>
  <si>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</si>
  <si>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</si>
  <si>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</si>
  <si>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</si>
  <si>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</si>
  <si>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</si>
  <si>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</si>
  <si>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</si>
  <si>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</si>
  <si>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</si>
  <si>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</si>
  <si>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</si>
  <si>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</si>
  <si>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</si>
  <si>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</si>
  <si>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</si>
  <si>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</si>
  <si>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</si>
  <si>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</si>
  <si>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</si>
  <si>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</si>
  <si>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</si>
  <si>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</si>
  <si>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</si>
  <si>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</si>
  <si>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</si>
  <si>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</si>
  <si>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</si>
  <si>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</si>
  <si>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</si>
  <si>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</si>
  <si>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</si>
  <si>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</si>
  <si>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</si>
  <si>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</si>
  <si>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</si>
  <si>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</si>
  <si>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</si>
  <si>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</si>
  <si>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</si>
  <si>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</si>
  <si>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</si>
  <si>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</si>
  <si>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</si>
  <si>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</si>
  <si>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</si>
  <si>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</si>
  <si>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</si>
  <si>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</si>
  <si>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</si>
  <si>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</si>
  <si>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</si>
  <si>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</si>
  <si>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</si>
  <si>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</si>
  <si>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</si>
  <si>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</si>
  <si>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</si>
  <si>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</si>
  <si>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</si>
  <si>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</si>
  <si>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</si>
  <si>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</si>
  <si>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</si>
  <si>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</si>
  <si>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</si>
  <si>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</si>
  <si>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</si>
  <si>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</si>
  <si>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</si>
  <si>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</si>
  <si>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</si>
  <si>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</si>
  <si>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</si>
  <si>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</si>
  <si>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</si>
  <si>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</si>
  <si>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</si>
  <si>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</si>
  <si>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</si>
  <si>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</si>
  <si>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</si>
  <si>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</si>
  <si>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</si>
  <si>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</si>
  <si>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</si>
  <si>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</si>
  <si>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</si>
  <si>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</si>
  <si>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</si>
  <si>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</si>
  <si>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</si>
  <si>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</si>
  <si>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</si>
  <si>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</si>
  <si>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</si>
  <si>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</si>
  <si>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</si>
  <si>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</si>
  <si>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</si>
  <si>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</si>
  <si>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</si>
  <si>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</si>
  <si>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</si>
  <si>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</si>
  <si>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</si>
  <si>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</si>
  <si>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</si>
  <si>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</si>
  <si>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</si>
  <si>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</si>
  <si>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</si>
  <si>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</si>
  <si>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</si>
  <si>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</si>
  <si>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</si>
  <si>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</si>
  <si>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</si>
  <si>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</si>
  <si>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</si>
  <si>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</si>
  <si>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</si>
  <si>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</si>
  <si>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</si>
  <si>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</si>
  <si>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</si>
  <si>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</si>
  <si>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</si>
  <si>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</si>
  <si>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</si>
  <si>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</si>
  <si>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</si>
  <si>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</si>
  <si>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</si>
  <si>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</si>
  <si>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</si>
  <si>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</si>
  <si>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</si>
  <si>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</si>
  <si>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</si>
  <si>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</si>
  <si>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</si>
  <si>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</si>
  <si>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</si>
  <si>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</si>
  <si>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</si>
  <si>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</si>
  <si>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</si>
  <si>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</si>
  <si>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</si>
  <si>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</si>
  <si>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</si>
  <si>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</si>
  <si>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</si>
  <si>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</si>
  <si>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</si>
  <si>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</si>
  <si>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</si>
  <si>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</si>
  <si>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</si>
  <si>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</si>
  <si>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</si>
  <si>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</si>
  <si>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</si>
  <si>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</si>
  <si>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</si>
  <si>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</si>
  <si>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</si>
  <si>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</si>
  <si>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</si>
  <si>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</si>
  <si>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</si>
  <si>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</si>
  <si>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</si>
  <si>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</si>
  <si>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</si>
  <si>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</si>
  <si>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</si>
  <si>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</si>
  <si>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</si>
  <si>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</si>
  <si>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</si>
  <si>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</si>
  <si>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</si>
  <si>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</si>
  <si>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</si>
  <si>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</si>
  <si>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</si>
  <si>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</si>
  <si>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</si>
  <si>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</si>
  <si>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</si>
  <si>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</si>
  <si>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</si>
  <si>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</si>
  <si>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</si>
  <si>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</si>
  <si>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</si>
  <si>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</si>
  <si>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</si>
  <si>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</si>
  <si>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</si>
  <si>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</si>
  <si>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</si>
  <si>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</si>
  <si>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</si>
  <si>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</si>
  <si>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</si>
  <si>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</si>
  <si>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</si>
  <si>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</si>
  <si>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</si>
  <si>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</si>
  <si>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</si>
  <si>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</si>
  <si>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</si>
  <si>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</si>
  <si>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</si>
  <si>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</si>
  <si>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</si>
  <si>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</si>
  <si>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</si>
  <si>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</si>
  <si>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</si>
  <si>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</si>
  <si>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</si>
  <si>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</si>
  <si>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</si>
  <si>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</si>
  <si>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</si>
  <si>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</si>
  <si>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</si>
  <si>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</si>
  <si>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</si>
  <si>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</si>
  <si>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</si>
  <si>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</si>
  <si>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</si>
  <si>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</si>
  <si>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</si>
  <si>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</si>
  <si>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</si>
  <si>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</si>
  <si>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</si>
  <si>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</si>
  <si>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</si>
  <si>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</si>
  <si>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</si>
  <si>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</si>
  <si>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</si>
  <si>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</si>
  <si>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</si>
  <si>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</si>
  <si>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</si>
  <si>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</si>
  <si>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</si>
  <si>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</si>
  <si>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</si>
  <si>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</si>
  <si>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</si>
  <si>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</si>
  <si>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</si>
  <si>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</si>
  <si>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</si>
  <si>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</si>
  <si>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</si>
  <si>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</si>
  <si>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</si>
  <si>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</si>
  <si>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</si>
  <si>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</si>
  <si>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</si>
  <si>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</si>
  <si>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</si>
  <si>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</si>
  <si>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</si>
  <si>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</si>
  <si>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</si>
  <si>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</si>
  <si>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</si>
  <si>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</si>
  <si>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</si>
  <si>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</si>
  <si>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</si>
  <si>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</si>
  <si>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</si>
  <si>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</si>
  <si>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</si>
  <si>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</si>
  <si>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</si>
  <si>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</si>
  <si>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</si>
  <si>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</si>
  <si>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</si>
  <si>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</si>
  <si>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</si>
  <si>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</si>
  <si>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</si>
  <si>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</si>
  <si>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</si>
  <si>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</si>
  <si>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</si>
  <si>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</si>
  <si>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</si>
  <si>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</si>
  <si>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</si>
  <si>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</si>
  <si>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</si>
  <si>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</si>
  <si>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</si>
  <si>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</si>
  <si>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</si>
  <si>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</si>
  <si>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</si>
  <si>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</si>
  <si>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</si>
  <si>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</si>
  <si>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</si>
  <si>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</si>
  <si>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</si>
  <si>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</si>
  <si>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</si>
  <si>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</si>
  <si>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</si>
  <si>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</si>
  <si>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</si>
  <si>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</si>
  <si>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</si>
  <si>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</si>
  <si>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</si>
  <si>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</si>
  <si>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</si>
  <si>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</si>
  <si>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</si>
  <si>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</si>
  <si>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</si>
  <si>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</si>
  <si>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</si>
  <si>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</si>
  <si>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</si>
  <si>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</si>
  <si>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</si>
  <si>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</si>
  <si>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</si>
  <si>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</si>
  <si>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</si>
  <si>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</si>
  <si>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</si>
  <si>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</si>
  <si>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</si>
  <si>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</si>
  <si>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</si>
  <si>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</si>
  <si>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</si>
  <si>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</si>
  <si>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</si>
  <si>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</si>
  <si>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</si>
  <si>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</si>
  <si>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</si>
  <si>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</si>
  <si>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</si>
  <si>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</si>
  <si>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</si>
  <si>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</si>
  <si>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</si>
  <si>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</si>
  <si>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</si>
  <si>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</si>
  <si>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</si>
  <si>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</si>
  <si>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</si>
  <si>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</si>
  <si>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</si>
  <si>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</si>
  <si>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</si>
  <si>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</si>
  <si>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</si>
  <si>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</si>
  <si>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</si>
  <si>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</si>
  <si>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</si>
  <si>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</si>
  <si>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</si>
  <si>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</si>
  <si>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</si>
  <si>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</si>
  <si>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</si>
  <si>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</si>
  <si>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</si>
  <si>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</si>
  <si>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</si>
  <si>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</si>
  <si>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</si>
  <si>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</si>
  <si>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</si>
  <si>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</si>
  <si>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</si>
  <si>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</si>
  <si>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</si>
  <si>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</si>
  <si>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</si>
  <si>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</si>
  <si>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</si>
  <si>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</si>
  <si>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</si>
  <si>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</si>
  <si>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</si>
  <si>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</si>
  <si>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</si>
  <si>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</si>
  <si>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</si>
  <si>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</si>
  <si>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</si>
  <si>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</si>
  <si>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</si>
  <si>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</si>
  <si>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</si>
  <si>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</si>
  <si>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</si>
  <si>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</si>
  <si>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</si>
  <si>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</si>
  <si>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</si>
  <si>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</si>
  <si>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</si>
  <si>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</si>
  <si>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</si>
  <si>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</si>
  <si>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</si>
  <si>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</si>
  <si>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</si>
  <si>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</si>
  <si>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</si>
  <si>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</si>
  <si>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</si>
  <si>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</si>
  <si>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</si>
  <si>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</si>
  <si>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</si>
  <si>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</si>
  <si>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</si>
  <si>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</si>
  <si>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</si>
  <si>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</si>
  <si>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</si>
  <si>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</si>
  <si>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</si>
  <si>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</si>
  <si>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</si>
  <si>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</si>
  <si>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</si>
  <si>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</si>
  <si>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</si>
  <si>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</si>
  <si>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</si>
  <si>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</si>
  <si>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</si>
  <si>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</si>
  <si>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</si>
  <si>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</si>
  <si>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</si>
  <si>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</si>
  <si>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</si>
  <si>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</si>
  <si>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</si>
  <si>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</si>
  <si>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</si>
  <si>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</si>
  <si>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</si>
  <si>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</si>
  <si>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</si>
  <si>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</si>
  <si>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</si>
  <si>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</si>
  <si>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</si>
  <si>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</si>
  <si>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</si>
  <si>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</si>
  <si>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</si>
  <si>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</si>
  <si>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</si>
  <si>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</si>
  <si>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</si>
  <si>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</si>
  <si>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</si>
  <si>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</si>
  <si>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</si>
  <si>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</si>
  <si>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</si>
  <si>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</si>
  <si>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</si>
  <si>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</si>
  <si>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</si>
  <si>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</si>
  <si>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</si>
  <si>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</si>
  <si>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</si>
  <si>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</si>
  <si>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</si>
  <si>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</si>
  <si>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</si>
  <si>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</si>
  <si>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</si>
  <si>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</si>
  <si>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</si>
  <si>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</si>
  <si>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</si>
  <si>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</si>
  <si>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</si>
  <si>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</si>
  <si>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</si>
  <si>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</si>
  <si>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</si>
  <si>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</si>
  <si>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</si>
  <si>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</si>
  <si>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</si>
  <si>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</si>
  <si>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</si>
  <si>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</si>
  <si>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</si>
  <si>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</si>
  <si>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</si>
  <si>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</si>
  <si>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</si>
  <si>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</si>
  <si>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</si>
  <si>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</si>
  <si>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</si>
  <si>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</si>
  <si>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</si>
  <si>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</si>
  <si>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</si>
  <si>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</si>
  <si>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</si>
  <si>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</si>
  <si>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</si>
  <si>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</si>
  <si>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</si>
  <si>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</si>
  <si>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</si>
  <si>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</si>
  <si>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</si>
  <si>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</si>
  <si>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</si>
  <si>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</si>
  <si>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</si>
  <si>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</si>
  <si>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</si>
  <si>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</si>
  <si>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</si>
  <si>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</si>
  <si>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</si>
  <si>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</si>
  <si>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</si>
  <si>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</si>
  <si>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</si>
  <si>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</si>
  <si>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</si>
  <si>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</si>
  <si>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</si>
  <si>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</si>
  <si>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</si>
  <si>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</si>
  <si>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</si>
  <si>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</si>
  <si>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</si>
  <si>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</si>
  <si>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</si>
  <si>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</si>
  <si>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</si>
  <si>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</si>
  <si>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</si>
  <si>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</si>
  <si>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</si>
  <si>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</si>
  <si>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</si>
  <si>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</si>
  <si>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</si>
  <si>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</si>
  <si>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</si>
  <si>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</si>
  <si>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</si>
  <si>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</si>
  <si>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</si>
  <si>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</si>
  <si>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</si>
  <si>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</si>
  <si>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</si>
  <si>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</si>
  <si>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</si>
  <si>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</si>
  <si>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</si>
  <si>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</si>
  <si>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</si>
  <si>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</si>
  <si>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</si>
  <si>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</si>
  <si>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</si>
  <si>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</si>
  <si>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</si>
  <si>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</si>
  <si>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</si>
  <si>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</si>
  <si>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</si>
  <si>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</si>
  <si>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</si>
  <si>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</si>
  <si>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</si>
  <si>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</si>
  <si>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</si>
  <si>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</si>
  <si>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</si>
  <si>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</si>
  <si>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</si>
  <si>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</si>
  <si>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</si>
  <si>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</si>
  <si>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</si>
  <si>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</si>
  <si>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</si>
  <si>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</si>
  <si>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</si>
  <si>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</si>
  <si>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</si>
  <si>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</si>
  <si>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</si>
  <si>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</si>
  <si>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</si>
  <si>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</si>
  <si>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</si>
  <si>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</si>
  <si>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</si>
  <si>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</si>
  <si>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</si>
  <si>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</si>
  <si>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</si>
  <si>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</si>
  <si>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</si>
  <si>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</si>
  <si>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</si>
  <si>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</si>
  <si>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</si>
  <si>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</si>
  <si>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</si>
  <si>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</si>
  <si>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</si>
  <si>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</si>
  <si>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</si>
  <si>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</si>
  <si>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</si>
  <si>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</si>
  <si>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</si>
  <si>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</si>
  <si>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</si>
  <si>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</si>
  <si>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</si>
  <si>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</si>
  <si>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</si>
  <si>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</si>
  <si>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</si>
  <si>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</si>
  <si>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</si>
  <si>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</si>
  <si>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</si>
  <si>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</si>
  <si>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</si>
  <si>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</si>
  <si>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</si>
  <si>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</si>
  <si>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</si>
  <si>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</si>
  <si>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</si>
  <si>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</si>
  <si>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</si>
  <si>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</si>
  <si>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</si>
  <si>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</si>
  <si>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</si>
  <si>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</si>
  <si>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</si>
  <si>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</si>
  <si>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</si>
  <si>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</si>
  <si>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</si>
  <si>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</si>
  <si>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</si>
  <si>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</si>
  <si>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</si>
  <si>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</si>
  <si>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</si>
  <si>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</si>
  <si>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</si>
  <si>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</si>
  <si>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</si>
  <si>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</si>
  <si>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</si>
  <si>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</si>
  <si>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</si>
  <si>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</si>
  <si>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</si>
  <si>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</si>
  <si>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</si>
  <si>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</si>
  <si>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</si>
  <si>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</si>
  <si>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</si>
  <si>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</si>
  <si>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</si>
  <si>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</si>
  <si>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</si>
  <si>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</si>
  <si>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</si>
  <si>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</si>
  <si>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</si>
  <si>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</si>
  <si>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</si>
  <si>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</si>
  <si>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</si>
  <si>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</si>
  <si>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</si>
  <si>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</si>
  <si>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</si>
  <si>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</si>
  <si>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</si>
  <si>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</si>
  <si>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</si>
  <si>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</si>
  <si>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</si>
  <si>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</si>
  <si>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</si>
  <si>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</si>
  <si>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</si>
  <si>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</si>
  <si>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</si>
  <si>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</si>
  <si>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</si>
  <si>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</si>
  <si>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</si>
  <si>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</si>
  <si>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</si>
  <si>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</si>
  <si>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</si>
  <si>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</si>
  <si>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</si>
  <si>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</si>
  <si>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</si>
  <si>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</si>
  <si>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</si>
  <si>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</si>
  <si>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</si>
  <si>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</si>
  <si>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</si>
  <si>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</si>
  <si>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</si>
  <si>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</si>
  <si>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</si>
  <si>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</si>
  <si>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</si>
  <si>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</si>
  <si>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</si>
  <si>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</si>
  <si>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</si>
  <si>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</si>
  <si>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</si>
  <si>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</si>
  <si>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</si>
  <si>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</si>
  <si>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</si>
  <si>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</si>
  <si>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</si>
  <si>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</si>
  <si>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</si>
  <si>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</si>
  <si>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</si>
  <si>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</si>
  <si>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</si>
  <si>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</si>
  <si>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</si>
  <si>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</si>
  <si>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</si>
  <si>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</si>
  <si>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</si>
  <si>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</si>
  <si>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</si>
  <si>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</si>
  <si>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</si>
  <si>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</si>
  <si>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</si>
  <si>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</si>
  <si>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</si>
  <si>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</si>
  <si>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</si>
  <si>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</si>
  <si>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</si>
  <si>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</si>
  <si>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</si>
  <si>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</si>
  <si>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</si>
  <si>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</si>
  <si>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</si>
  <si>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</si>
  <si>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</si>
  <si>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</si>
  <si>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</si>
  <si>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</si>
  <si>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</si>
  <si>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</si>
  <si>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</si>
  <si>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</si>
  <si>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</si>
  <si>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</si>
  <si>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</si>
  <si>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</si>
  <si>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</si>
  <si>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</si>
  <si>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</si>
  <si>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</si>
  <si>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</si>
  <si>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</si>
  <si>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</si>
  <si>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</si>
  <si>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</si>
  <si>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</si>
  <si>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</si>
  <si>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</si>
  <si>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</si>
  <si>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</si>
  <si>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</si>
  <si>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</si>
  <si>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</si>
  <si>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</si>
  <si>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</si>
  <si>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</si>
  <si>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</si>
  <si>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</si>
  <si>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</si>
  <si>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</si>
  <si>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</si>
  <si>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</si>
  <si>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</si>
  <si>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</si>
  <si>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</si>
  <si>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</si>
  <si>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</si>
  <si>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</si>
  <si>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</si>
  <si>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</si>
  <si>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</si>
  <si>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</si>
  <si>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</si>
  <si>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</si>
  <si>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</si>
  <si>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</si>
  <si>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</si>
  <si>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</si>
  <si>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</si>
  <si>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</si>
  <si>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</si>
  <si>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</si>
  <si>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</si>
  <si>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</si>
  <si>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</si>
  <si>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</si>
  <si>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</si>
  <si>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</si>
  <si>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</si>
  <si>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</si>
  <si>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</si>
  <si>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</si>
  <si>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</si>
  <si>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</si>
  <si>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</si>
  <si>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</si>
  <si>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</si>
  <si>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</si>
  <si>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</si>
  <si>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</si>
  <si>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</si>
  <si>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</si>
  <si>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</si>
  <si>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</si>
  <si>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</si>
  <si>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</si>
  <si>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</si>
  <si>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</si>
  <si>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</si>
  <si>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</si>
  <si>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</si>
  <si>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</si>
  <si>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</si>
  <si>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</si>
  <si>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</si>
  <si>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</si>
  <si>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</si>
  <si>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</si>
  <si>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</si>
  <si>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</si>
  <si>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</si>
  <si>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</si>
  <si>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</si>
  <si>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</si>
  <si>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</si>
  <si>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</si>
  <si>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</si>
  <si>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</si>
  <si>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</si>
  <si>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</si>
  <si>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</si>
  <si>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</si>
  <si>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</si>
  <si>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</si>
  <si>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</si>
  <si>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</si>
  <si>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</si>
  <si>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</si>
  <si>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</si>
  <si>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</si>
  <si>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</si>
  <si>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</si>
  <si>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</si>
  <si>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</si>
  <si>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</si>
  <si>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</si>
  <si>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</si>
  <si>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</si>
  <si>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</si>
  <si>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</si>
  <si>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</si>
  <si>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</si>
  <si>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</si>
  <si>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</si>
  <si>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</si>
  <si>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</si>
  <si>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</si>
  <si>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</si>
  <si>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</si>
  <si>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</si>
  <si>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</si>
  <si>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</si>
  <si>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</si>
  <si>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</si>
  <si>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</si>
  <si>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</si>
  <si>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</si>
  <si>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</si>
  <si>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</si>
  <si>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</si>
  <si>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</si>
  <si>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</si>
  <si>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</si>
  <si>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</si>
  <si>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</si>
  <si>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</si>
  <si>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</si>
  <si>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</si>
  <si>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</si>
  <si>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</si>
  <si>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</si>
  <si>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</si>
  <si>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</si>
  <si>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</si>
  <si>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</si>
  <si>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</si>
  <si>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</si>
  <si>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</si>
  <si>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</si>
  <si>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</si>
  <si>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</si>
  <si>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</si>
  <si>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</si>
  <si>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</si>
  <si>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</si>
  <si>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</si>
  <si>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</si>
  <si>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</si>
  <si>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</si>
  <si>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</si>
  <si>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</si>
  <si>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</si>
  <si>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</si>
  <si>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</si>
  <si>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</si>
  <si>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</si>
  <si>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</si>
  <si>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</si>
  <si>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</si>
  <si>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</si>
  <si>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</si>
  <si>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</si>
  <si>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</si>
  <si>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</si>
  <si>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</si>
  <si>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</si>
  <si>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</si>
  <si>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</si>
  <si>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</si>
  <si>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</si>
  <si>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</si>
  <si>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</si>
  <si>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</si>
  <si>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</si>
  <si>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</si>
  <si>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</si>
  <si>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</si>
  <si>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</si>
  <si>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</si>
  <si>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</si>
  <si>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</si>
  <si>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</si>
  <si>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</si>
  <si>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</si>
  <si>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</si>
  <si>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</si>
  <si>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</si>
  <si>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</si>
  <si>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</si>
  <si>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</si>
  <si>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</si>
  <si>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</si>
  <si>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</si>
  <si>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</si>
  <si>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</si>
  <si>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</si>
  <si>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</si>
  <si>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</si>
  <si>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</si>
  <si>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</si>
  <si>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</si>
  <si>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</si>
  <si>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</si>
  <si>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</si>
  <si>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</si>
  <si>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</si>
  <si>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</si>
  <si>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</si>
  <si>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</si>
  <si>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</si>
  <si>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</si>
  <si>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</si>
  <si>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</si>
  <si>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</si>
  <si>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</si>
  <si>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</si>
  <si>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</si>
  <si>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</si>
  <si>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</si>
  <si>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</si>
  <si>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</si>
  <si>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</si>
  <si>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</si>
  <si>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</si>
  <si>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</si>
  <si>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</si>
  <si>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</si>
  <si>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</si>
  <si>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</si>
  <si>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</si>
  <si>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</si>
  <si>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</si>
  <si>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</si>
  <si>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</si>
  <si>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</si>
  <si>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</si>
  <si>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</si>
  <si>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</si>
  <si>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</si>
  <si>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</si>
  <si>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</si>
  <si>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</si>
  <si>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</si>
  <si>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</si>
  <si>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</si>
  <si>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</si>
  <si>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</si>
  <si>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</si>
  <si>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</si>
  <si>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</si>
  <si>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</si>
  <si>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</si>
  <si>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</si>
  <si>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</si>
  <si>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</si>
  <si>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</si>
  <si>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</si>
  <si>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</si>
  <si>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</si>
  <si>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</si>
  <si>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</si>
  <si>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</si>
  <si>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</si>
  <si>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</si>
  <si>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</si>
  <si>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</si>
  <si>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</si>
  <si>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</si>
  <si>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</si>
  <si>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</si>
  <si>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</si>
  <si>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</si>
  <si>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</si>
  <si>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</si>
  <si>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</si>
  <si>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</si>
  <si>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</si>
  <si>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</si>
  <si>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</si>
  <si>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</si>
  <si>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</si>
  <si>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</si>
  <si>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</si>
  <si>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</si>
  <si>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</si>
  <si>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</si>
  <si>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</si>
  <si>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</si>
  <si>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</si>
  <si>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</si>
  <si>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</si>
  <si>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</si>
  <si>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</si>
  <si>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</si>
  <si>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</si>
  <si>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</si>
  <si>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</si>
  <si>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</si>
  <si>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</si>
  <si>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</si>
  <si>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</si>
  <si>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</si>
  <si>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</si>
  <si>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</si>
  <si>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</si>
  <si>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</si>
  <si>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</si>
  <si>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</si>
  <si>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</si>
  <si>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</si>
  <si>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</si>
  <si>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</si>
  <si>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</si>
  <si>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</si>
  <si>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</si>
  <si>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</si>
  <si>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</si>
  <si>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</si>
  <si>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</si>
  <si>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</si>
  <si>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</si>
  <si>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</si>
  <si>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</si>
  <si>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</si>
  <si>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</si>
  <si>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</si>
  <si>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</si>
  <si>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</si>
  <si>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</si>
  <si>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</si>
  <si>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</si>
  <si>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</si>
  <si>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</si>
  <si>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</si>
  <si>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</si>
  <si>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</si>
  <si>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</si>
  <si>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</si>
  <si>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</si>
  <si>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</si>
  <si>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</si>
  <si>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</si>
  <si>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</si>
  <si>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</si>
  <si>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</si>
  <si>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</si>
  <si>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</si>
  <si>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</si>
  <si>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</si>
  <si>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</si>
  <si>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</si>
  <si>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</si>
  <si>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</si>
  <si>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</si>
  <si>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</si>
  <si>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</si>
  <si>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</si>
  <si>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</si>
  <si>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</si>
  <si>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</si>
  <si>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</si>
  <si>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</si>
  <si>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</si>
  <si>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</si>
  <si>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</si>
  <si>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</si>
  <si>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</si>
  <si>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</si>
  <si>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</si>
  <si>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</si>
  <si>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</si>
  <si>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</si>
  <si>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</si>
  <si>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</si>
  <si>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</si>
  <si>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</si>
  <si>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</si>
  <si>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</si>
  <si>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</si>
  <si>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</si>
  <si>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</si>
  <si>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</si>
  <si>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</si>
  <si>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</si>
  <si>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</si>
  <si>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</si>
  <si>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</si>
  <si>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</si>
  <si>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</si>
  <si>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</si>
  <si>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</si>
  <si>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</si>
  <si>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</si>
  <si>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</si>
  <si>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</si>
  <si>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</si>
  <si>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</si>
  <si>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</si>
  <si>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</si>
  <si>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</si>
  <si>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</si>
  <si>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</si>
  <si>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</si>
  <si>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</si>
  <si>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</si>
  <si>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</si>
  <si>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</si>
  <si>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</si>
  <si>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</si>
  <si>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</si>
  <si>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</si>
  <si>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</si>
  <si>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</si>
  <si>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</si>
  <si>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</si>
  <si>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</si>
  <si>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</si>
  <si>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</si>
  <si>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</si>
  <si>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</si>
  <si>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</si>
  <si>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</si>
  <si>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</si>
  <si>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</si>
  <si>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</si>
  <si>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</si>
  <si>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</si>
  <si>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</si>
  <si>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</si>
  <si>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</si>
  <si>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</si>
  <si>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</si>
  <si>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</si>
  <si>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</si>
  <si>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</si>
  <si>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</si>
  <si>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</si>
  <si>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</si>
  <si>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</si>
  <si>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</si>
  <si>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</si>
  <si>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</si>
  <si>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</si>
  <si>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</si>
  <si>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</si>
  <si>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</si>
  <si>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</si>
  <si>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</si>
  <si>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</si>
  <si>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</si>
  <si>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</si>
  <si>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</si>
  <si>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</si>
  <si>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</si>
  <si>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</si>
  <si>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</si>
  <si>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</si>
  <si>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</si>
  <si>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</si>
  <si>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</si>
  <si>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</si>
  <si>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</si>
  <si>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</si>
  <si>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</si>
  <si>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</si>
  <si>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</si>
  <si>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</si>
  <si>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</si>
  <si>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</si>
  <si>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</si>
  <si>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</si>
  <si>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</si>
  <si>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</si>
  <si>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</si>
  <si>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</si>
  <si>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</si>
  <si>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</si>
  <si>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</si>
  <si>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</si>
  <si>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</si>
  <si>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</si>
  <si>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</si>
  <si>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</si>
  <si>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</si>
  <si>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</si>
  <si>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</si>
  <si>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</si>
  <si>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</si>
  <si>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</si>
  <si>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</si>
  <si>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</si>
  <si>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</si>
  <si>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</si>
  <si>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</si>
  <si>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</si>
  <si>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</si>
  <si>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</si>
  <si>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</si>
  <si>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</si>
  <si>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</si>
  <si>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</si>
  <si>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</si>
  <si>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</si>
  <si>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</si>
  <si>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</si>
  <si>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</si>
  <si>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</si>
  <si>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</si>
  <si>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</si>
  <si>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</si>
  <si>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</si>
  <si>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</si>
  <si>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</si>
  <si>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</si>
  <si>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</si>
  <si>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</si>
  <si>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</si>
  <si>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</si>
  <si>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</si>
  <si>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</si>
  <si>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</si>
  <si>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</si>
  <si>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</si>
  <si>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</si>
  <si>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</si>
  <si>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</si>
  <si>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</si>
  <si>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</si>
  <si>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</si>
  <si>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</si>
  <si>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</si>
  <si>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</si>
  <si>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</si>
  <si>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</si>
  <si>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</si>
  <si>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</si>
  <si>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</si>
  <si>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</si>
  <si>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</si>
  <si>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</si>
  <si>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</si>
  <si>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</si>
  <si>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</si>
  <si>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</si>
  <si>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</si>
  <si>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</si>
  <si>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</si>
  <si>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</si>
  <si>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</si>
  <si>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</si>
  <si>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</si>
  <si>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</si>
  <si>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</si>
  <si>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</si>
  <si>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</si>
  <si>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</si>
  <si>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</si>
  <si>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</si>
  <si>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</si>
  <si>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</si>
  <si>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</si>
  <si>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</si>
  <si>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</si>
  <si>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</si>
  <si>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</si>
  <si>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</si>
  <si>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</si>
  <si>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</si>
  <si>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</si>
  <si>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</si>
  <si>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</si>
  <si>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</si>
  <si>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</si>
  <si>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</si>
  <si>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</si>
  <si>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</si>
  <si>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</si>
  <si>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</si>
  <si>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</si>
  <si>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</si>
  <si>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</si>
  <si>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</si>
  <si>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</si>
  <si>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</si>
  <si>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</si>
  <si>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</si>
  <si>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</si>
  <si>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</si>
  <si>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</si>
  <si>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</si>
  <si>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</si>
  <si>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</si>
  <si>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</si>
  <si>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</si>
  <si>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</si>
  <si>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</si>
  <si>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</si>
  <si>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</si>
  <si>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</si>
  <si>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</si>
  <si>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</si>
  <si>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</si>
  <si>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</si>
  <si>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</si>
  <si>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</si>
  <si>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</si>
  <si>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</si>
  <si>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</si>
  <si>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</si>
  <si>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</si>
  <si>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</si>
  <si>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</si>
  <si>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</si>
  <si>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</si>
  <si>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</si>
  <si>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</si>
  <si>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</si>
  <si>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</si>
  <si>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</si>
  <si>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</si>
  <si>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</si>
  <si>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</si>
  <si>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</si>
  <si>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</si>
  <si>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</si>
  <si>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</si>
  <si>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</si>
  <si>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</si>
  <si>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</si>
  <si>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</si>
  <si>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</si>
  <si>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</si>
  <si>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</si>
  <si>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</si>
  <si>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</si>
  <si>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</si>
  <si>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</si>
  <si>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</si>
  <si>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</si>
  <si>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</si>
  <si>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</si>
  <si>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</si>
  <si>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</si>
  <si>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</si>
  <si>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</si>
  <si>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</si>
  <si>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</si>
  <si>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</si>
  <si>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</si>
  <si>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</si>
  <si>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</si>
  <si>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</si>
  <si>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</si>
  <si>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</si>
  <si>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</si>
  <si>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</si>
  <si>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</si>
  <si>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</si>
  <si>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</si>
  <si>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</si>
  <si>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</si>
  <si>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</si>
  <si>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</si>
  <si>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</si>
  <si>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</si>
  <si>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</si>
  <si>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</si>
  <si>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</si>
  <si>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</si>
  <si>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</si>
  <si>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</si>
  <si>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</si>
  <si>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</si>
  <si>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</si>
  <si>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</si>
  <si>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</si>
  <si>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</si>
  <si>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</si>
  <si>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</si>
  <si>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</si>
  <si>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</si>
  <si>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</si>
  <si>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</si>
  <si>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</si>
  <si>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</si>
  <si>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</si>
  <si>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</si>
  <si>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</si>
  <si>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</si>
  <si>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</si>
  <si>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</si>
  <si>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</si>
  <si>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</si>
  <si>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</si>
  <si>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</si>
  <si>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</si>
  <si>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</si>
  <si>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</si>
  <si>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</si>
  <si>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</si>
  <si>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</si>
  <si>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</si>
  <si>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</si>
  <si>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</si>
  <si>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</si>
  <si>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</si>
  <si>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</si>
  <si>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</si>
  <si>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</si>
  <si>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</si>
  <si>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</si>
  <si>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</si>
  <si>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</si>
  <si>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</si>
  <si>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</si>
  <si>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</si>
  <si>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</si>
  <si>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</si>
  <si>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</si>
  <si>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</si>
  <si>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</si>
  <si>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</si>
  <si>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</si>
  <si>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</si>
  <si>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</si>
  <si>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</si>
  <si>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</si>
  <si>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</si>
  <si>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</si>
  <si>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</si>
  <si>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</si>
  <si>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</si>
  <si>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</si>
  <si>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</si>
  <si>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</si>
  <si>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</si>
  <si>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</si>
  <si>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</si>
  <si>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</si>
  <si>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</si>
  <si>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</si>
  <si>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</si>
  <si>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</si>
  <si>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</si>
  <si>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</si>
  <si>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</si>
  <si>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</si>
  <si>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</si>
  <si>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</si>
  <si>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</si>
  <si>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</si>
  <si>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</si>
  <si>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</si>
  <si>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</si>
  <si>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</si>
  <si>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</si>
  <si>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</si>
  <si>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</si>
  <si>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</si>
  <si>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</si>
  <si>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</si>
  <si>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</si>
  <si>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</si>
  <si>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</si>
  <si>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</si>
  <si>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</si>
  <si>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</si>
  <si>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</si>
  <si>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</si>
  <si>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</si>
  <si>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</si>
  <si>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</si>
  <si>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</si>
  <si>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</si>
  <si>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</si>
  <si>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</si>
  <si>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</si>
  <si>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</si>
  <si>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</si>
  <si>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</si>
  <si>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</si>
  <si>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</si>
  <si>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</si>
  <si>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</si>
  <si>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</si>
  <si>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</si>
  <si>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</si>
  <si>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</si>
  <si>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</si>
  <si>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</si>
  <si>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</si>
  <si>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</si>
  <si>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</si>
  <si>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</si>
  <si>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</si>
  <si>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</si>
  <si>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</si>
  <si>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</si>
  <si>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</si>
  <si>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</si>
  <si>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</si>
  <si>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</si>
  <si>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</si>
  <si>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</si>
  <si>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</si>
  <si>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</si>
  <si>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</si>
  <si>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</si>
  <si>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</si>
  <si>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</si>
  <si>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</si>
  <si>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</si>
  <si>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</si>
  <si>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</si>
  <si>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</si>
  <si>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</si>
  <si>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</si>
  <si>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</si>
  <si>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</si>
  <si>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</si>
  <si>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</si>
  <si>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</si>
  <si>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</si>
  <si>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</si>
  <si>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</si>
  <si>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</si>
  <si>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</si>
  <si>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</si>
  <si>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</si>
  <si>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</si>
  <si>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</si>
  <si>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</si>
  <si>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</si>
  <si>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</si>
  <si>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</si>
  <si>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</si>
  <si>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</si>
  <si>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</si>
  <si>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</si>
  <si>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</si>
  <si>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</si>
  <si>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</si>
  <si>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</si>
  <si>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</si>
  <si>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</si>
  <si>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</si>
  <si>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</si>
  <si>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</si>
  <si>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</si>
  <si>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</si>
  <si>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</si>
  <si>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</si>
  <si>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</si>
  <si>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</si>
  <si>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</si>
  <si>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</si>
  <si>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</si>
  <si>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</si>
  <si>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</si>
  <si>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</si>
  <si>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</si>
  <si>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</si>
  <si>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</si>
  <si>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</si>
  <si>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</si>
  <si>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</si>
  <si>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</si>
  <si>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</si>
  <si>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</si>
  <si>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</si>
  <si>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</si>
  <si>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</si>
  <si>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</si>
  <si>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</si>
  <si>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</si>
  <si>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</si>
  <si>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</si>
  <si>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</si>
  <si>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</si>
  <si>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</si>
  <si>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</si>
  <si>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</si>
  <si>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</si>
  <si>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</si>
  <si>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</si>
  <si>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</si>
  <si>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</si>
  <si>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</si>
  <si>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</si>
  <si>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</si>
  <si>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</si>
  <si>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</si>
  <si>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</si>
  <si>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</si>
  <si>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</si>
  <si>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</si>
  <si>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</si>
  <si>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</si>
  <si>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</si>
  <si>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</si>
  <si>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</si>
  <si>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</si>
  <si>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</si>
  <si>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</si>
  <si>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</si>
  <si>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</si>
  <si>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</si>
  <si>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</si>
  <si>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</si>
  <si>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</si>
  <si>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</si>
  <si>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</si>
  <si>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</si>
  <si>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</si>
  <si>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</si>
  <si>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</si>
  <si>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</si>
  <si>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</si>
  <si>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</si>
  <si>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</si>
  <si>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</si>
  <si>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</si>
  <si>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</si>
  <si>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</si>
  <si>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</si>
  <si>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</si>
  <si>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</si>
  <si>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</si>
  <si>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</si>
  <si>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</si>
  <si>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</si>
  <si>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</si>
  <si>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</si>
  <si>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</si>
  <si>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</si>
  <si>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</si>
  <si>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</si>
  <si>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</si>
  <si>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</si>
  <si>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</si>
  <si>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</si>
  <si>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</si>
  <si>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</si>
  <si>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</si>
  <si>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</si>
  <si>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</si>
  <si>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</si>
  <si>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</si>
  <si>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</si>
  <si>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</si>
  <si>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</si>
  <si>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</si>
  <si>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</si>
  <si>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</si>
  <si>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</si>
  <si>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</si>
  <si>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</si>
  <si>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</si>
  <si>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</si>
  <si>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</si>
  <si>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</si>
  <si>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</si>
  <si>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</si>
  <si>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</si>
  <si>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</si>
  <si>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</si>
  <si>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</si>
  <si>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</si>
  <si>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</si>
  <si>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</si>
  <si>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</si>
  <si>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</si>
  <si>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</si>
  <si>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</si>
  <si>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</si>
  <si>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</si>
  <si>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</si>
  <si>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</si>
  <si>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</si>
  <si>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</si>
  <si>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</si>
  <si>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</si>
  <si>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</si>
  <si>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</si>
  <si>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</si>
  <si>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</si>
  <si>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</si>
  <si>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</si>
  <si>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</si>
  <si>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</si>
  <si>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</si>
  <si>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</si>
  <si>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</si>
  <si>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</si>
  <si>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</si>
  <si>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</si>
  <si>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</si>
  <si>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</si>
  <si>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</si>
  <si>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</si>
  <si>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</si>
  <si>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</si>
  <si>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</si>
  <si>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</si>
  <si>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</si>
  <si>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</si>
  <si>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</si>
  <si>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</si>
  <si>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</si>
  <si>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</si>
  <si>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</si>
  <si>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</si>
  <si>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</si>
  <si>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</si>
  <si>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</si>
  <si>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</si>
  <si>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</si>
  <si>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</si>
  <si>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</si>
  <si>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</si>
  <si>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</si>
  <si>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</si>
  <si>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</si>
  <si>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</si>
  <si>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</si>
  <si>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</si>
  <si>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</si>
  <si>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</si>
  <si>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</si>
  <si>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</si>
  <si>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</si>
  <si>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</si>
  <si>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</si>
  <si>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</si>
  <si>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</si>
  <si>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</si>
  <si>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</si>
  <si>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</si>
  <si>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</si>
  <si>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</si>
  <si>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</si>
  <si>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</si>
  <si>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</si>
  <si>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</si>
  <si>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</si>
  <si>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</si>
  <si>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</si>
  <si>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</si>
  <si>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</si>
  <si>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</si>
  <si>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</si>
  <si>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</si>
  <si>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</si>
  <si>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</si>
  <si>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</si>
  <si>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</si>
  <si>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</si>
  <si>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</si>
  <si>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</si>
  <si>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</si>
  <si>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</si>
  <si>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</si>
  <si>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</si>
  <si>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</si>
  <si>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</si>
  <si>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</si>
  <si>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</si>
  <si>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</si>
  <si>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</si>
  <si>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</si>
  <si>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</si>
  <si>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</si>
  <si>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</si>
  <si>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</si>
  <si>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</si>
  <si>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</si>
  <si>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</si>
  <si>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</si>
  <si>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</si>
  <si>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</si>
  <si>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</si>
  <si>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</si>
  <si>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</si>
  <si>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</si>
  <si>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</si>
  <si>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</si>
  <si>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</si>
  <si>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</si>
  <si>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</si>
  <si>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</si>
  <si>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</si>
  <si>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</si>
  <si>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</si>
  <si>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</si>
  <si>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</si>
  <si>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</si>
  <si>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</si>
  <si>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</si>
  <si>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</si>
  <si>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</si>
  <si>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</si>
  <si>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</si>
  <si>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</si>
  <si>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</si>
  <si>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</si>
  <si>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</si>
  <si>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</si>
  <si>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</si>
  <si>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</si>
  <si>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</si>
  <si>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</si>
  <si>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</si>
  <si>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</si>
  <si>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</si>
  <si>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</si>
  <si>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</si>
  <si>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</si>
  <si>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</si>
  <si>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</si>
  <si>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</si>
  <si>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</si>
  <si>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</si>
  <si>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</si>
  <si>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</si>
  <si>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</si>
  <si>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</si>
  <si>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</si>
  <si>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</si>
  <si>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</si>
  <si>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</si>
  <si>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</si>
  <si>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</si>
  <si>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</si>
  <si>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</si>
  <si>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</si>
  <si>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</si>
  <si>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</si>
  <si>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</si>
  <si>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</si>
  <si>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</si>
  <si>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</si>
  <si>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</si>
  <si>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</si>
  <si>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</si>
  <si>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</si>
  <si>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</si>
  <si>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</si>
  <si>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</si>
  <si>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</si>
  <si>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</si>
  <si>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</si>
  <si>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</si>
  <si>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</si>
  <si>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</si>
  <si>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</si>
  <si>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</si>
  <si>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</si>
  <si>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</si>
  <si>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</si>
  <si>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</si>
  <si>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</si>
  <si>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</si>
  <si>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</si>
  <si>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</si>
  <si>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</si>
  <si>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</si>
  <si>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</si>
  <si>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</si>
  <si>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</si>
  <si>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</si>
  <si>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</si>
  <si>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</si>
  <si>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</si>
  <si>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</si>
  <si>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</si>
  <si>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</si>
  <si>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</si>
  <si>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</si>
  <si>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</si>
  <si>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</si>
  <si>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</si>
  <si>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</si>
  <si>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</si>
  <si>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</si>
  <si>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</si>
  <si>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</si>
  <si>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</si>
  <si>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</si>
  <si>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</si>
  <si>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</si>
  <si>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</si>
  <si>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</si>
  <si>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</si>
  <si>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</si>
  <si>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</si>
  <si>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</si>
  <si>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</si>
  <si>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</si>
  <si>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</si>
  <si>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</si>
  <si>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</si>
  <si>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</si>
  <si>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</si>
  <si>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</si>
  <si>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</si>
  <si>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</si>
  <si>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</si>
  <si>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</si>
  <si>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</si>
  <si>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</si>
  <si>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</si>
  <si>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</si>
  <si>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</si>
  <si>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</si>
  <si>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</si>
  <si>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</si>
  <si>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</si>
  <si>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</si>
  <si>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</si>
  <si>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</si>
  <si>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</si>
  <si>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</si>
  <si>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</si>
  <si>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</si>
  <si>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</si>
  <si>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</si>
  <si>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</si>
  <si>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</si>
  <si>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</si>
  <si>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</si>
  <si>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</si>
  <si>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</si>
  <si>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</si>
  <si>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</si>
  <si>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</si>
  <si>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</si>
  <si>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</si>
  <si>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</si>
  <si>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</si>
  <si>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</si>
  <si>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</si>
  <si>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</si>
  <si>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</si>
  <si>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</si>
  <si>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</si>
  <si>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</si>
  <si>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</si>
  <si>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</si>
  <si>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</si>
  <si>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</si>
  <si>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</si>
  <si>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</si>
  <si>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</si>
  <si>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</si>
  <si>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</si>
  <si>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</si>
  <si>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</si>
  <si>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</si>
  <si>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</si>
  <si>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</si>
  <si>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</si>
  <si>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</si>
  <si>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</si>
  <si>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</si>
  <si>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</si>
  <si>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</si>
  <si>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</si>
  <si>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</si>
  <si>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</si>
  <si>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</si>
  <si>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</si>
  <si>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</si>
  <si>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</si>
  <si>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</si>
  <si>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</si>
  <si>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</si>
  <si>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</si>
  <si>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</si>
  <si>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</si>
  <si>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</si>
  <si>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</si>
  <si>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</si>
  <si>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</si>
  <si>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</si>
  <si>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</si>
  <si>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</si>
  <si>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</si>
  <si>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</si>
  <si>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</si>
  <si>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</si>
  <si>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</si>
  <si>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</si>
  <si>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</si>
  <si>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</si>
  <si>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</si>
  <si>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</si>
  <si>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</si>
  <si>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</si>
  <si>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</si>
  <si>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</si>
  <si>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</si>
  <si>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</si>
  <si>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</si>
  <si>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</si>
  <si>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</si>
  <si>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</si>
  <si>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</si>
  <si>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</si>
  <si>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</si>
  <si>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</si>
  <si>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</si>
  <si>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</si>
  <si>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</si>
  <si>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</si>
  <si>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</si>
  <si>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</si>
  <si>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</si>
  <si>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</si>
  <si>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</si>
  <si>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</si>
  <si>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</si>
  <si>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</si>
  <si>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</si>
  <si>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</si>
  <si>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</si>
  <si>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</si>
  <si>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</si>
  <si>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</si>
  <si>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</si>
  <si>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</si>
  <si>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</si>
  <si>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</si>
  <si>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</si>
  <si>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</si>
  <si>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</si>
  <si>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</si>
  <si>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</si>
  <si>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</si>
  <si>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</si>
  <si>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</si>
  <si>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</si>
  <si>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</si>
  <si>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</si>
  <si>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</si>
  <si>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</si>
  <si>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</si>
  <si>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</si>
  <si>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</si>
  <si>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</si>
  <si>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</si>
  <si>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</si>
  <si>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</si>
  <si>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</si>
  <si>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</si>
  <si>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</si>
  <si>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</si>
  <si>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</si>
  <si>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</si>
  <si>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</si>
  <si>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</si>
  <si>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</si>
  <si>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</si>
  <si>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</si>
  <si>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</si>
  <si>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</si>
  <si>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</si>
  <si>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</si>
  <si>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</si>
  <si>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</si>
  <si>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</si>
  <si>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</si>
  <si>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</si>
  <si>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</si>
  <si>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</si>
  <si>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</si>
  <si>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</si>
  <si>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</si>
  <si>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</si>
  <si>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</si>
  <si>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</si>
  <si>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</si>
  <si>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</si>
  <si>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</si>
  <si>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</si>
  <si>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</si>
  <si>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</si>
  <si>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</si>
  <si>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</si>
  <si>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</si>
  <si>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</si>
  <si>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</si>
  <si>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</si>
  <si>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</si>
  <si>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</si>
  <si>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</si>
  <si>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</si>
  <si>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</si>
  <si>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</si>
  <si>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</si>
  <si>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</si>
  <si>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</si>
  <si>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</si>
  <si>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</si>
  <si>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</si>
  <si>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</si>
  <si>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</si>
  <si>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</si>
  <si>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</si>
  <si>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</si>
  <si>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</si>
  <si>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</si>
  <si>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</si>
  <si>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</si>
  <si>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</si>
  <si>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</si>
  <si>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</si>
  <si>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</si>
  <si>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</si>
  <si>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</si>
  <si>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</si>
  <si>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</si>
  <si>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</si>
  <si>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</si>
  <si>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</si>
  <si>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</si>
  <si>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</si>
  <si>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</si>
  <si>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</si>
  <si>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</si>
  <si>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</si>
  <si>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</si>
  <si>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</si>
  <si>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</si>
  <si>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</si>
  <si>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</si>
  <si>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</si>
  <si>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</si>
  <si>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</si>
  <si>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</si>
  <si>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</si>
  <si>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</si>
  <si>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</si>
  <si>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</si>
  <si>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</si>
  <si>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</si>
  <si>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</si>
  <si>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</si>
  <si>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</si>
  <si>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</si>
  <si>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</si>
  <si>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</si>
  <si>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</si>
  <si>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</si>
  <si>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</si>
  <si>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</si>
  <si>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</si>
  <si>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</si>
  <si>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</si>
  <si>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</si>
  <si>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</si>
  <si>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</si>
  <si>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</si>
  <si>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</si>
  <si>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</si>
  <si>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</si>
  <si>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</si>
  <si>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</si>
  <si>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</si>
  <si>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</si>
  <si>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</si>
  <si>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</si>
  <si>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</si>
  <si>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</si>
  <si>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</si>
  <si>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</si>
  <si>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</si>
  <si>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</si>
  <si>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</si>
  <si>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</si>
  <si>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</si>
  <si>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</si>
  <si>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</si>
  <si>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</si>
  <si>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</si>
  <si>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</si>
  <si>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</si>
  <si>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</si>
  <si>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</si>
  <si>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</si>
  <si>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</si>
  <si>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</si>
  <si>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</si>
  <si>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</si>
  <si>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</si>
  <si>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</si>
  <si>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</si>
  <si>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</si>
  <si>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</si>
  <si>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</si>
  <si>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</si>
  <si>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</si>
  <si>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</si>
  <si>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</si>
  <si>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</si>
  <si>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</si>
  <si>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</si>
  <si>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</si>
  <si>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</si>
  <si>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</si>
  <si>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</si>
  <si>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</si>
  <si>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</si>
  <si>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</si>
  <si>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</si>
  <si>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</si>
  <si>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</si>
  <si>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</si>
  <si>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</si>
  <si>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</si>
  <si>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</si>
  <si>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</si>
  <si>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</si>
  <si>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</si>
  <si>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</si>
  <si>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</si>
  <si>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</si>
  <si>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</si>
  <si>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</si>
  <si>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</si>
  <si>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</si>
  <si>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</si>
  <si>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</si>
  <si>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</si>
  <si>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</si>
  <si>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</si>
  <si>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</si>
  <si>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</si>
  <si>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</si>
  <si>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</si>
  <si>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</si>
  <si>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</si>
  <si>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</si>
  <si>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</si>
  <si>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</si>
  <si>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</si>
  <si>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</si>
  <si>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</si>
  <si>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</si>
  <si>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</si>
  <si>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</si>
  <si>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</si>
  <si>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</si>
  <si>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</si>
  <si>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</si>
  <si>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</si>
  <si>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</si>
  <si>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</si>
  <si>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</si>
  <si>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</si>
  <si>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</si>
  <si>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</si>
  <si>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</si>
  <si>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</si>
  <si>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</si>
  <si>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</si>
  <si>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</si>
  <si>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</si>
  <si>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</si>
  <si>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</si>
  <si>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</si>
  <si>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</si>
  <si>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</si>
  <si>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</si>
  <si>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</si>
  <si>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</si>
  <si>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</si>
  <si>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</si>
  <si>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</si>
  <si>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</si>
  <si>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</si>
  <si>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</si>
  <si>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</si>
  <si>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</si>
  <si>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</si>
  <si>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</si>
  <si>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</si>
  <si>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</si>
  <si>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</si>
  <si>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</si>
  <si>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</si>
  <si>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</si>
  <si>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</si>
  <si>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</si>
  <si>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</si>
  <si>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</si>
  <si>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</si>
  <si>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</si>
  <si>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</si>
  <si>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</si>
  <si>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</si>
  <si>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</si>
  <si>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</si>
  <si>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</si>
  <si>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</si>
  <si>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</si>
  <si>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</si>
  <si>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</si>
  <si>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</si>
  <si>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</si>
  <si>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</si>
  <si>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</si>
  <si>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</si>
  <si>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</si>
  <si>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</si>
  <si>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</si>
  <si>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</si>
  <si>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</si>
  <si>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</si>
  <si>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</si>
  <si>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</si>
  <si>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</si>
  <si>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</si>
  <si>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</si>
  <si>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</si>
  <si>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</si>
  <si>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</si>
  <si>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</si>
  <si>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</si>
  <si>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</si>
  <si>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</si>
  <si>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</si>
  <si>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</si>
  <si>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</si>
  <si>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</si>
  <si>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</si>
  <si>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</si>
  <si>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</si>
  <si>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</si>
  <si>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</si>
  <si>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</si>
  <si>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</si>
  <si>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</si>
  <si>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</si>
  <si>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</si>
  <si>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</si>
  <si>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</si>
  <si>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</si>
  <si>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</si>
  <si>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</si>
  <si>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</si>
  <si>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</si>
  <si>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</si>
  <si>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</si>
  <si>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</si>
  <si>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</si>
  <si>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</si>
  <si>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</si>
  <si>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</si>
  <si>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</si>
  <si>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</si>
  <si>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</si>
  <si>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</si>
  <si>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</si>
  <si>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</si>
  <si>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</si>
  <si>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</si>
  <si>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</si>
  <si>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</si>
  <si>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</si>
  <si>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</si>
  <si>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</si>
  <si>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</si>
  <si>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</si>
  <si>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</si>
  <si>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</si>
  <si>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</si>
  <si>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</si>
  <si>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</si>
  <si>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</si>
  <si>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</si>
  <si>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</si>
  <si>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</si>
  <si>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</si>
  <si>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</si>
  <si>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</si>
  <si>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</si>
  <si>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</si>
  <si>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</si>
  <si>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</si>
  <si>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</si>
  <si>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</si>
  <si>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</si>
  <si>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</si>
  <si>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</si>
  <si>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</si>
  <si>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</si>
  <si>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</si>
  <si>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</si>
  <si>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</si>
  <si>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</si>
  <si>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</si>
  <si>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</si>
  <si>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</si>
  <si>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</si>
  <si>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</si>
  <si>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</si>
  <si>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</si>
  <si>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</si>
  <si>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</si>
  <si>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</si>
  <si>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</si>
  <si>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</si>
  <si>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</si>
  <si>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</si>
  <si>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</si>
  <si>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</si>
  <si>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</si>
  <si>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</si>
  <si>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</si>
  <si>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</si>
  <si>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</si>
  <si>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</si>
  <si>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</si>
  <si>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</si>
  <si>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</si>
  <si>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</si>
  <si>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</si>
  <si>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</si>
  <si>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</si>
  <si>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</si>
  <si>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</si>
  <si>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</si>
  <si>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</si>
  <si>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</si>
  <si>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</si>
  <si>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</si>
  <si>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</si>
  <si>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</si>
  <si>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</si>
  <si>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</si>
  <si>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</si>
  <si>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</si>
  <si>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</si>
  <si>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</si>
  <si>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</si>
  <si>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</si>
  <si>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</si>
  <si>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</si>
  <si>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</si>
  <si>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</si>
  <si>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</si>
  <si>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</si>
  <si>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</si>
  <si>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</si>
  <si>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</si>
  <si>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</si>
  <si>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</si>
  <si>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</si>
  <si>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</si>
  <si>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</si>
  <si>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</si>
  <si>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</si>
  <si>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</si>
  <si>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</si>
  <si>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</si>
  <si>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</si>
  <si>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</si>
  <si>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</si>
  <si>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</si>
  <si>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</si>
  <si>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</si>
  <si>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</si>
  <si>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</si>
  <si>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</si>
  <si>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</si>
  <si>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</si>
  <si>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</si>
  <si>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</si>
  <si>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</si>
  <si>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</si>
  <si>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</si>
  <si>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</si>
  <si>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</si>
  <si>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</si>
  <si>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</si>
  <si>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</si>
  <si>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</si>
  <si>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</si>
  <si>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</si>
  <si>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</si>
  <si>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</si>
  <si>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</si>
  <si>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</si>
  <si>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</si>
  <si>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</si>
  <si>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</si>
  <si>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</si>
  <si>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</si>
  <si>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</si>
  <si>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</si>
  <si>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</si>
  <si>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</si>
  <si>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</si>
  <si>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</si>
  <si>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</si>
  <si>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</si>
  <si>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</si>
  <si>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</si>
  <si>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</si>
  <si>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</si>
  <si>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</si>
  <si>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</si>
  <si>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</si>
  <si>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</si>
  <si>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</si>
  <si>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</si>
  <si>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</si>
  <si>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</si>
  <si>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</si>
  <si>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</si>
  <si>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</si>
  <si>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</si>
  <si>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</si>
  <si>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</si>
  <si>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</si>
  <si>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</si>
  <si>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</si>
  <si>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</si>
  <si>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</si>
  <si>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</si>
  <si>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</si>
  <si>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</si>
  <si>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</si>
  <si>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</si>
  <si>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</si>
  <si>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</si>
  <si>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</si>
  <si>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</si>
  <si>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</si>
  <si>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</si>
  <si>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</si>
  <si>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</si>
  <si>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</si>
  <si>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</si>
  <si>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</si>
  <si>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</si>
  <si>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</si>
  <si>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</si>
  <si>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</si>
  <si>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</si>
  <si>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</si>
  <si>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</si>
  <si>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</si>
  <si>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</si>
  <si>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</si>
  <si>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</si>
  <si>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</si>
  <si>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</si>
  <si>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</si>
  <si>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</si>
  <si>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</si>
  <si>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</si>
  <si>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</si>
  <si>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</si>
  <si>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</si>
  <si>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</si>
  <si>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</si>
  <si>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</si>
  <si>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</si>
  <si>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</si>
  <si>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</si>
  <si>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</si>
  <si>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</si>
  <si>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</si>
  <si>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</si>
  <si>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</si>
  <si>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</si>
  <si>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</si>
  <si>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</si>
  <si>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</si>
  <si>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</si>
  <si>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</si>
  <si>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</si>
  <si>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</si>
  <si>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</si>
  <si>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</si>
  <si>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</si>
  <si>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</si>
  <si>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</si>
  <si>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</si>
  <si>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</si>
  <si>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</si>
  <si>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</si>
  <si>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</si>
  <si>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</si>
  <si>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</si>
  <si>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</si>
  <si>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</si>
  <si>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</si>
  <si>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</si>
  <si>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</si>
  <si>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</si>
  <si>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</si>
  <si>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</si>
  <si>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</si>
  <si>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</si>
  <si>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</si>
  <si>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</si>
  <si>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</si>
  <si>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</si>
  <si>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</si>
  <si>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</si>
  <si>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</si>
  <si>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</si>
  <si>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</si>
  <si>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</si>
  <si>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</si>
  <si>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</si>
  <si>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</si>
  <si>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</si>
  <si>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</si>
  <si>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</si>
  <si>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</si>
  <si>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</si>
  <si>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</si>
  <si>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</si>
  <si>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</si>
  <si>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</si>
  <si>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</si>
  <si>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</si>
  <si>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</si>
  <si>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</si>
  <si>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</si>
  <si>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</si>
  <si>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</si>
  <si>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</si>
  <si>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</si>
  <si>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</si>
  <si>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</si>
  <si>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</si>
  <si>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</si>
  <si>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</si>
  <si>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</si>
  <si>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</si>
  <si>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</si>
  <si>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</si>
  <si>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</si>
  <si>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</si>
  <si>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</si>
  <si>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</si>
  <si>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</si>
  <si>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</si>
  <si>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</si>
  <si>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</si>
  <si>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</si>
  <si>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</si>
  <si>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</si>
  <si>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</si>
  <si>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</si>
  <si>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</si>
  <si>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</si>
  <si>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</si>
  <si>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</si>
  <si>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</si>
  <si>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</si>
  <si>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</si>
  <si>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</si>
  <si>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</si>
  <si>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</si>
  <si>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</si>
  <si>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</si>
  <si>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</si>
  <si>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</si>
  <si>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</si>
  <si>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</si>
  <si>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</si>
  <si>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</si>
  <si>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</si>
  <si>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</si>
  <si>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</si>
  <si>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</si>
  <si>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</si>
  <si>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</si>
  <si>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</si>
  <si>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</si>
  <si>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</si>
  <si>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</si>
  <si>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</si>
  <si>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</si>
  <si>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</si>
  <si>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</si>
  <si>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</si>
  <si>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</si>
  <si>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</si>
  <si>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</si>
  <si>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</si>
  <si>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</si>
  <si>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</si>
  <si>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</si>
  <si>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</si>
  <si>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</si>
  <si>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</si>
  <si>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</si>
  <si>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</si>
  <si>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</si>
  <si>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</si>
  <si>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</si>
  <si>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</si>
  <si>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</si>
  <si>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</si>
  <si>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</si>
  <si>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</si>
  <si>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</si>
  <si>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</si>
  <si>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</si>
  <si>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</si>
  <si>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</si>
  <si>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</si>
  <si>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</si>
  <si>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</si>
  <si>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</si>
  <si>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</si>
  <si>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</si>
  <si>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</si>
  <si>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</si>
  <si>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</si>
  <si>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</si>
  <si>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</si>
  <si>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</si>
  <si>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</si>
  <si>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</si>
  <si>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</si>
  <si>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</si>
  <si>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</si>
  <si>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</si>
  <si>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</si>
  <si>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</si>
  <si>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</si>
  <si>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</si>
  <si>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</si>
  <si>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</si>
  <si>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</si>
  <si>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</si>
  <si>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</si>
  <si>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</si>
  <si>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</si>
  <si>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</si>
  <si>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</si>
  <si>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</si>
  <si>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</si>
  <si>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</si>
  <si>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</si>
  <si>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</si>
  <si>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</si>
  <si>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</si>
  <si>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</si>
  <si>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</si>
  <si>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</si>
  <si>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</si>
  <si>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</si>
  <si>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</si>
  <si>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</si>
  <si>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</si>
  <si>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</si>
  <si>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</si>
  <si>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</si>
  <si>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</si>
  <si>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</si>
  <si>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</si>
  <si>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</si>
  <si>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</si>
  <si>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</si>
  <si>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</si>
  <si>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</si>
  <si>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</si>
  <si>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</si>
  <si>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</si>
  <si>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</si>
  <si>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</si>
  <si>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</si>
  <si>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</si>
  <si>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</si>
  <si>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</si>
  <si>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</si>
  <si>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</si>
  <si>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</si>
  <si>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</si>
  <si>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</si>
  <si>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</si>
  <si>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</si>
  <si>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</si>
  <si>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</si>
  <si>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</si>
  <si>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</si>
  <si>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</si>
  <si>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</si>
  <si>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</si>
  <si>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</si>
  <si>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</si>
  <si>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</si>
  <si>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</si>
  <si>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</si>
  <si>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</si>
  <si>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</si>
  <si>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</si>
  <si>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</si>
  <si>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</si>
  <si>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</si>
  <si>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</si>
  <si>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</si>
  <si>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</si>
  <si>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</si>
  <si>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</si>
  <si>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</si>
  <si>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</si>
  <si>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</si>
  <si>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</si>
  <si>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</si>
  <si>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</si>
  <si>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</si>
  <si>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</si>
  <si>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</si>
  <si>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</si>
  <si>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</si>
  <si>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</si>
  <si>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</si>
  <si>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</si>
  <si>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</si>
  <si>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</si>
  <si>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</si>
  <si>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</si>
  <si>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</si>
  <si>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</si>
  <si>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</si>
  <si>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</si>
  <si>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</si>
  <si>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</si>
  <si>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</si>
  <si>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</si>
  <si>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</si>
  <si>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</si>
  <si>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</si>
  <si>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</si>
  <si>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</si>
  <si>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</si>
  <si>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</si>
  <si>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</si>
  <si>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</si>
  <si>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</si>
  <si>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</si>
  <si>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</si>
  <si>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</si>
  <si>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</si>
  <si>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</si>
  <si>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</si>
  <si>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</si>
  <si>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</si>
  <si>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</si>
  <si>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</si>
  <si>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</si>
  <si>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</si>
  <si>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</si>
  <si>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</si>
  <si>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</si>
  <si>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</si>
  <si>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</si>
  <si>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</si>
  <si>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</si>
  <si>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</si>
  <si>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</si>
  <si>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</si>
  <si>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</si>
  <si>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</si>
  <si>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</si>
  <si>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</si>
  <si>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</si>
  <si>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</si>
  <si>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</si>
  <si>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</si>
  <si>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</si>
  <si>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</si>
  <si>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</si>
  <si>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</si>
  <si>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</si>
  <si>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</si>
  <si>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</si>
  <si>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</si>
  <si>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</si>
  <si>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</si>
  <si>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</si>
  <si>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</si>
  <si>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</si>
  <si>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</si>
  <si>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</si>
  <si>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</si>
  <si>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</si>
  <si>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</si>
  <si>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</si>
  <si>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</si>
  <si>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</si>
  <si>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</si>
  <si>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</si>
  <si>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</si>
  <si>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</si>
  <si>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</si>
  <si>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</si>
  <si>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</si>
  <si>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</si>
  <si>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</si>
  <si>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</si>
  <si>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</si>
  <si>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</si>
  <si>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</si>
  <si>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</si>
  <si>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</si>
  <si>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</si>
  <si>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</si>
  <si>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</si>
  <si>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</si>
  <si>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</si>
  <si>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</si>
  <si>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</si>
  <si>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</si>
  <si>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</si>
  <si>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</si>
  <si>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</si>
  <si>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</si>
  <si>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</si>
  <si>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</si>
  <si>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</si>
  <si>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</si>
  <si>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</si>
  <si>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</si>
  <si>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</si>
  <si>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</si>
  <si>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</si>
  <si>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</si>
  <si>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</si>
  <si>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</si>
  <si>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</si>
  <si>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</si>
  <si>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</si>
  <si>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</si>
  <si>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</si>
  <si>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</si>
  <si>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</si>
  <si>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</si>
  <si>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</si>
  <si>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</si>
  <si>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</si>
  <si>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</si>
  <si>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</si>
  <si>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</si>
  <si>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</si>
  <si>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</si>
  <si>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</si>
  <si>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</si>
  <si>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</si>
  <si>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</si>
  <si>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</si>
  <si>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</si>
  <si>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</si>
  <si>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</si>
  <si>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</si>
  <si>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</si>
  <si>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</si>
  <si>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</si>
  <si>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</si>
  <si>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</si>
  <si>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</si>
  <si>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</si>
  <si>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</si>
  <si>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</si>
  <si>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</si>
  <si>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</si>
  <si>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</si>
  <si>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</si>
  <si>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</si>
  <si>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</si>
  <si>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</si>
  <si>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</si>
  <si>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</si>
  <si>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</si>
  <si>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</si>
  <si>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</si>
  <si>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</si>
  <si>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</si>
  <si>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</si>
  <si>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</si>
  <si>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</si>
  <si>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</si>
  <si>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</si>
  <si>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</si>
  <si>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</si>
  <si>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</si>
  <si>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</si>
  <si>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</si>
  <si>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</si>
  <si>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</si>
  <si>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</si>
  <si>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</si>
  <si>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</si>
  <si>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</si>
  <si>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</si>
  <si>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</si>
  <si>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</si>
  <si>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</si>
  <si>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</si>
  <si>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</si>
  <si>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</si>
  <si>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</si>
  <si>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</si>
  <si>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</si>
  <si>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</si>
  <si>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</si>
  <si>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</si>
  <si>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</si>
  <si>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</si>
  <si>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</si>
  <si>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</si>
  <si>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</si>
  <si>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</si>
  <si>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</si>
  <si>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</si>
  <si>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</si>
  <si>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</si>
  <si>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</si>
  <si>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</si>
  <si>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</si>
  <si>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</si>
  <si>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</si>
  <si>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</si>
  <si>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</si>
  <si>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</si>
  <si>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</si>
  <si>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</si>
  <si>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</si>
  <si>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</si>
  <si>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</si>
  <si>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</si>
  <si>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</si>
  <si>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</si>
  <si>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</si>
  <si>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</si>
  <si>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</si>
  <si>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</si>
  <si>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</si>
  <si>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</si>
  <si>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</si>
  <si>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</si>
  <si>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</si>
  <si>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</si>
  <si>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</si>
  <si>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</si>
  <si>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</si>
  <si>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</si>
  <si>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</si>
  <si>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</si>
  <si>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</si>
  <si>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</si>
  <si>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</si>
  <si>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</si>
  <si>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</si>
  <si>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</si>
  <si>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</si>
  <si>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</si>
  <si>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</si>
  <si>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</si>
  <si>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</si>
  <si>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</si>
  <si>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</si>
  <si>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</si>
  <si>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</si>
  <si>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</si>
  <si>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</si>
  <si>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</si>
  <si>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</si>
  <si>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</si>
  <si>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</si>
  <si>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</si>
  <si>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</si>
  <si>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</si>
  <si>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</si>
  <si>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</si>
  <si>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</si>
  <si>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</si>
  <si>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</si>
  <si>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</si>
  <si>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</si>
  <si>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</si>
  <si>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</si>
  <si>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</si>
  <si>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</si>
  <si>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</si>
  <si>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</si>
  <si>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</si>
  <si>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</si>
  <si>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</si>
  <si>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</si>
  <si>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</si>
  <si>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</si>
  <si>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</si>
  <si>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</si>
  <si>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</si>
  <si>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</si>
  <si>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</si>
  <si>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</si>
  <si>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</si>
  <si>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</si>
  <si>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</si>
  <si>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</si>
  <si>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</si>
  <si>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</si>
  <si>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</si>
  <si>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</si>
  <si>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</si>
  <si>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</si>
  <si>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</si>
  <si>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</si>
  <si>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</si>
  <si>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</si>
  <si>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</si>
  <si>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</si>
  <si>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</si>
  <si>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</si>
  <si>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</si>
  <si>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</si>
  <si>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</si>
  <si>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</si>
  <si>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</si>
  <si>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</si>
  <si>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</si>
  <si>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</si>
  <si>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</si>
  <si>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</si>
  <si>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</si>
  <si>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</si>
  <si>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</si>
  <si>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</si>
  <si>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</si>
  <si>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</si>
  <si>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</si>
  <si>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</si>
  <si>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</si>
  <si>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</si>
  <si>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</si>
  <si>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</si>
  <si>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</si>
  <si>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</si>
  <si>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</si>
  <si>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</si>
  <si>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</si>
  <si>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</si>
  <si>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</si>
  <si>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</si>
  <si>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</si>
  <si>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</si>
  <si>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</si>
  <si>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</si>
  <si>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</si>
  <si>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</si>
  <si>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</si>
  <si>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</si>
  <si>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</si>
  <si>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</si>
  <si>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</si>
  <si>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</si>
  <si>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</si>
  <si>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</si>
  <si>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</si>
  <si>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</si>
  <si>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</si>
  <si>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</si>
  <si>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</si>
  <si>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</si>
  <si>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</si>
  <si>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</si>
  <si>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</si>
  <si>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</si>
  <si>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</si>
  <si>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</si>
  <si>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</si>
  <si>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</si>
  <si>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</si>
  <si>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</si>
  <si>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</si>
  <si>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</si>
  <si>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</si>
  <si>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</si>
  <si>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</si>
  <si>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</si>
  <si>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</si>
  <si>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</si>
  <si>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</si>
  <si>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</si>
  <si>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</si>
  <si>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</si>
  <si>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</si>
  <si>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</si>
  <si>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</si>
  <si>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</si>
  <si>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</si>
  <si>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</si>
  <si>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</si>
  <si>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</si>
  <si>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</si>
  <si>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</si>
  <si>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</si>
  <si>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</si>
  <si>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</si>
  <si>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</si>
  <si>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</si>
  <si>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</si>
  <si>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</si>
  <si>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</si>
  <si>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</si>
  <si>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</si>
  <si>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</si>
  <si>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</si>
  <si>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</si>
  <si>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</si>
  <si>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</si>
  <si>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</si>
  <si>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</si>
  <si>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</si>
  <si>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</si>
  <si>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</si>
  <si>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</si>
  <si>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</si>
  <si>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</si>
  <si>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</si>
  <si>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</si>
  <si>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</si>
  <si>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</si>
  <si>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</si>
  <si>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</si>
  <si>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</si>
  <si>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</si>
  <si>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</si>
  <si>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</si>
  <si>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</si>
  <si>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</si>
  <si>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</si>
  <si>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</si>
  <si>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</si>
  <si>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</si>
  <si>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</si>
  <si>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</si>
  <si>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</si>
  <si>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</si>
  <si>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</si>
  <si>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</si>
  <si>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</si>
  <si>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</si>
  <si>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</si>
  <si>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</si>
  <si>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</si>
  <si>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</si>
  <si>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</si>
  <si>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</si>
  <si>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</si>
  <si>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</si>
  <si>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</si>
  <si>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</si>
  <si>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</si>
  <si>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</si>
  <si>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</si>
  <si>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</si>
  <si>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</si>
  <si>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</si>
  <si>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</si>
  <si>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</si>
  <si>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</si>
  <si>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</si>
  <si>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</si>
  <si>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</si>
  <si>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</si>
  <si>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</si>
  <si>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</si>
  <si>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</si>
  <si>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</si>
  <si>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</si>
  <si>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</si>
  <si>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</si>
  <si>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</si>
  <si>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</si>
  <si>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</si>
  <si>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</si>
  <si>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</si>
  <si>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</si>
  <si>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</si>
  <si>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</si>
  <si>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</si>
  <si>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</si>
  <si>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</si>
  <si>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</si>
  <si>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</si>
  <si>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</si>
  <si>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</si>
  <si>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</si>
  <si>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</si>
  <si>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</si>
  <si>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</si>
  <si>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</si>
  <si>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</si>
  <si>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</si>
  <si>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</si>
  <si>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</si>
  <si>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</si>
  <si>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</si>
  <si>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</si>
  <si>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</si>
  <si>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</si>
  <si>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</si>
  <si>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</si>
  <si>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</si>
  <si>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</si>
  <si>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</si>
  <si>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</si>
  <si>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</si>
  <si>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</si>
  <si>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</si>
  <si>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</si>
  <si>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</si>
  <si>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</si>
  <si>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</si>
  <si>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</si>
  <si>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</si>
  <si>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</si>
  <si>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</si>
  <si>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</si>
  <si>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</si>
  <si>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</si>
  <si>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</si>
  <si>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</si>
  <si>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</si>
  <si>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</si>
  <si>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</si>
  <si>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</si>
  <si>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</si>
  <si>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</si>
  <si>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</si>
  <si>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</si>
  <si>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</si>
  <si>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</si>
  <si>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</si>
  <si>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</si>
  <si>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</si>
  <si>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</si>
  <si>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</si>
  <si>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</si>
  <si>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</si>
  <si>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</si>
  <si>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</si>
  <si>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</si>
  <si>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</si>
  <si>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</si>
  <si>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</si>
  <si>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</si>
  <si>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</si>
  <si>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</si>
  <si>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</si>
  <si>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</si>
  <si>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</si>
  <si>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</si>
  <si>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</si>
  <si>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</si>
  <si>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</si>
  <si>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</si>
  <si>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</si>
  <si>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</si>
  <si>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</si>
  <si>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</si>
  <si>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</si>
  <si>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</si>
  <si>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</si>
  <si>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</si>
  <si>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</si>
  <si>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</si>
  <si>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</si>
  <si>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</si>
  <si>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</si>
  <si>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</si>
  <si>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</si>
  <si>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</si>
  <si>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</si>
  <si>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</si>
  <si>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</si>
  <si>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</si>
  <si>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</si>
  <si>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</si>
  <si>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</si>
  <si>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</si>
  <si>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</si>
  <si>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</si>
  <si>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</si>
  <si>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</si>
  <si>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</si>
  <si>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</si>
  <si>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</si>
  <si>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</si>
  <si>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</si>
  <si>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</si>
  <si>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</si>
  <si>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</si>
  <si>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</si>
  <si>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</si>
  <si>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</si>
  <si>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</si>
  <si>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</si>
  <si>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</si>
  <si>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</si>
  <si>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</si>
  <si>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</si>
  <si>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</si>
  <si>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</si>
  <si>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</si>
  <si>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</si>
  <si>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</si>
  <si>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</si>
  <si>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</si>
  <si>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</si>
  <si>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</si>
  <si>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</si>
  <si>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</si>
  <si>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</si>
  <si>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</si>
  <si>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</si>
  <si>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</si>
  <si>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</si>
  <si>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</si>
  <si>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</si>
  <si>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</si>
  <si>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</si>
  <si>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</si>
  <si>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</si>
  <si>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</si>
  <si>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</si>
  <si>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</si>
  <si>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</si>
  <si>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</si>
  <si>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</si>
  <si>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</si>
  <si>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</si>
  <si>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</si>
  <si>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</si>
  <si>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</si>
  <si>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</si>
  <si>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</si>
  <si>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</si>
  <si>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</si>
  <si>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</si>
  <si>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</si>
  <si>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</si>
  <si>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</si>
  <si>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</si>
  <si>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</si>
  <si>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</si>
  <si>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</si>
  <si>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</si>
  <si>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</si>
  <si>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</si>
  <si>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</si>
  <si>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</si>
  <si>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</si>
  <si>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</si>
  <si>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</si>
  <si>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</si>
  <si>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</si>
  <si>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</si>
  <si>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</si>
  <si>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</si>
  <si>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</si>
  <si>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</si>
  <si>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</si>
  <si>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</si>
  <si>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</si>
  <si>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</si>
  <si>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</si>
  <si>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</si>
  <si>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</si>
  <si>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</si>
  <si>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</si>
  <si>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</si>
  <si>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</si>
  <si>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</si>
  <si>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</si>
  <si>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</si>
  <si>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</si>
  <si>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</si>
  <si>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</si>
  <si>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</si>
  <si>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</si>
  <si>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</si>
  <si>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</si>
  <si>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</si>
  <si>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</si>
  <si>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</si>
  <si>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</si>
  <si>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</si>
  <si>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</si>
  <si>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</si>
  <si>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</si>
  <si>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</si>
  <si>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</si>
  <si>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</si>
  <si>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</si>
  <si>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</si>
  <si>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</si>
  <si>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</si>
  <si>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</si>
  <si>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</si>
  <si>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</si>
  <si>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</si>
  <si>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</si>
  <si>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</si>
  <si>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</si>
  <si>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</si>
  <si>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</si>
  <si>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</si>
  <si>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</si>
  <si>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</si>
  <si>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</si>
  <si>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</si>
  <si>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</si>
  <si>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</si>
  <si>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</si>
  <si>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</si>
  <si>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</si>
  <si>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</si>
  <si>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</si>
  <si>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</si>
  <si>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</si>
  <si>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</si>
  <si>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</si>
  <si>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</si>
  <si>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</si>
  <si>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</si>
  <si>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</si>
  <si>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</si>
  <si>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</si>
  <si>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</si>
  <si>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</si>
  <si>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</si>
  <si>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</si>
  <si>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</si>
  <si>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</si>
  <si>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</si>
  <si>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</si>
  <si>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</si>
  <si>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</si>
  <si>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</si>
  <si>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</si>
  <si>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</si>
  <si>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</si>
  <si>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</si>
  <si>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</si>
  <si>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</si>
  <si>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</si>
  <si>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</si>
  <si>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</si>
  <si>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</si>
  <si>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</si>
  <si>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</si>
  <si>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</si>
  <si>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</si>
  <si>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</si>
  <si>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</si>
  <si>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</si>
  <si>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</si>
  <si>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</si>
  <si>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</si>
  <si>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</si>
  <si>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</si>
  <si>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</si>
  <si>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</si>
  <si>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</si>
  <si>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</si>
  <si>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</si>
  <si>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</si>
  <si>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</si>
  <si>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</si>
  <si>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</si>
  <si>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</si>
  <si>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</si>
  <si>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</si>
  <si>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</si>
  <si>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</si>
  <si>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</si>
  <si>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</si>
  <si>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</si>
  <si>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</si>
  <si>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</si>
  <si>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</si>
  <si>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</si>
  <si>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</si>
  <si>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</si>
  <si>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</si>
  <si>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</si>
  <si>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</si>
  <si>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</si>
  <si>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</si>
  <si>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</si>
  <si>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</si>
  <si>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</si>
  <si>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</si>
  <si>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</si>
  <si>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</si>
  <si>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</si>
  <si>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</si>
  <si>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</si>
  <si>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</si>
  <si>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</si>
  <si>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</si>
  <si>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</si>
  <si>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</si>
  <si>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</si>
  <si>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</si>
  <si>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</si>
  <si>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</si>
  <si>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</si>
  <si>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</si>
  <si>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</si>
  <si>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</si>
  <si>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</si>
  <si>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</si>
  <si>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</si>
  <si>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</si>
  <si>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</si>
  <si>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</si>
  <si>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</si>
  <si>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</si>
  <si>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</si>
  <si>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</si>
  <si>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</si>
  <si>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</si>
  <si>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</si>
  <si>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</si>
  <si>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</si>
  <si>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</si>
  <si>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</si>
  <si>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</si>
  <si>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</si>
  <si>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</si>
  <si>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</si>
  <si>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</si>
  <si>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</si>
  <si>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</si>
  <si>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</si>
  <si>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</si>
  <si>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</si>
  <si>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</si>
  <si>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</si>
  <si>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</si>
  <si>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</si>
  <si>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</si>
  <si>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</si>
  <si>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</si>
  <si>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</si>
  <si>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</si>
  <si>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</si>
  <si>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</si>
  <si>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</si>
  <si>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</si>
  <si>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</si>
  <si>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</si>
  <si>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</si>
  <si>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</si>
  <si>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</si>
  <si>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</si>
  <si>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</si>
  <si>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</si>
  <si>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</si>
  <si>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</si>
  <si>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</si>
  <si>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</si>
  <si>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</si>
  <si>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</si>
  <si>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</si>
  <si>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</si>
  <si>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</si>
  <si>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</si>
  <si>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</si>
  <si>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</si>
  <si>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</si>
  <si>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</si>
  <si>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</si>
  <si>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</si>
  <si>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</si>
  <si>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</si>
  <si>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</si>
  <si>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</si>
  <si>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</si>
  <si>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</si>
  <si>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</si>
  <si>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</si>
  <si>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</si>
  <si>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</si>
  <si>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</si>
  <si>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</si>
  <si>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</si>
  <si>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</si>
  <si>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</si>
  <si>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</si>
  <si>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</si>
  <si>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</si>
  <si>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</si>
  <si>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</si>
  <si>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</si>
  <si>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</si>
  <si>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</si>
  <si>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</si>
  <si>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</si>
  <si>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</si>
  <si>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</si>
  <si>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</si>
  <si>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</si>
  <si>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</si>
  <si>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</si>
  <si>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</si>
  <si>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</si>
  <si>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</si>
  <si>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</si>
  <si>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</si>
  <si>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</si>
  <si>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</si>
  <si>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</si>
  <si>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</si>
  <si>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</si>
  <si>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</si>
  <si>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</si>
  <si>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</si>
  <si>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</si>
  <si>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</si>
  <si>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</si>
  <si>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</si>
  <si>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</si>
  <si>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</si>
  <si>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</si>
  <si>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</si>
  <si>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</si>
  <si>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</si>
  <si>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</si>
  <si>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</si>
  <si>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</si>
  <si>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</si>
  <si>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</si>
  <si>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</si>
  <si>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</si>
  <si>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</si>
  <si>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</si>
  <si>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</si>
  <si>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</si>
  <si>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</si>
  <si>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</si>
  <si>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</si>
  <si>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</si>
  <si>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</si>
  <si>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</si>
  <si>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</si>
  <si>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</si>
  <si>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</si>
  <si>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</si>
  <si>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</si>
  <si>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</si>
  <si>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</si>
  <si>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</si>
  <si>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</si>
  <si>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</si>
  <si>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</si>
  <si>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</si>
  <si>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</si>
  <si>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</si>
  <si>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</si>
  <si>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</si>
  <si>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</si>
  <si>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</si>
  <si>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</si>
  <si>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</si>
  <si>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</si>
  <si>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</si>
  <si>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</si>
  <si>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</si>
  <si>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</si>
  <si>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</si>
  <si>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</si>
  <si>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</si>
  <si>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</si>
  <si>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</si>
  <si>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</si>
  <si>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</si>
  <si>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</si>
  <si>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</si>
  <si>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</si>
  <si>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</si>
  <si>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</si>
  <si>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</si>
  <si>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</si>
  <si>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</si>
  <si>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</si>
  <si>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</si>
  <si>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</si>
  <si>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</si>
  <si>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</si>
  <si>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</si>
  <si>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</si>
  <si>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</si>
  <si>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</si>
  <si>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</si>
  <si>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</si>
  <si>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</si>
  <si>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</si>
  <si>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</si>
  <si>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</si>
  <si>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</si>
  <si>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</si>
  <si>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</si>
  <si>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</si>
  <si>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</si>
  <si>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</si>
  <si>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</si>
  <si>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</si>
  <si>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</si>
  <si>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</si>
  <si>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</si>
  <si>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</si>
  <si>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</si>
  <si>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</si>
  <si>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</si>
  <si>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</si>
  <si>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</si>
  <si>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</si>
  <si>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</si>
  <si>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</si>
  <si>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</si>
  <si>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</si>
  <si>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</si>
  <si>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</si>
  <si>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</si>
  <si>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</si>
  <si>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</si>
  <si>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</si>
  <si>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</si>
  <si>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</si>
  <si>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</si>
  <si>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</si>
  <si>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</si>
  <si>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</si>
  <si>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</si>
  <si>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</si>
  <si>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</si>
  <si>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</si>
  <si>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</si>
  <si>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</si>
  <si>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</si>
  <si>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</si>
  <si>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</si>
  <si>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</si>
  <si>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</si>
  <si>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</si>
  <si>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</si>
  <si>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</si>
  <si>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</si>
  <si>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</si>
  <si>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</si>
  <si>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</si>
  <si>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</si>
  <si>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</si>
  <si>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</si>
  <si>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</si>
  <si>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</si>
  <si>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</si>
  <si>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</si>
  <si>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</si>
  <si>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</si>
  <si>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</si>
  <si>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</si>
  <si>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</si>
  <si>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</si>
  <si>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</si>
  <si>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</si>
  <si>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</si>
  <si>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</si>
  <si>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</si>
  <si>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</si>
  <si>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</si>
  <si>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</si>
  <si>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</si>
  <si>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</si>
  <si>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</si>
  <si>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</si>
  <si>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</si>
  <si>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</si>
  <si>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</si>
  <si>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</si>
  <si>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</si>
  <si>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</si>
  <si>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</si>
  <si>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</si>
  <si>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</si>
  <si>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</si>
  <si>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</si>
  <si>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</si>
  <si>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</si>
  <si>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</si>
  <si>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</si>
  <si>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</si>
  <si>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</si>
  <si>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</si>
  <si>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</si>
  <si>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</si>
  <si>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</si>
  <si>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</si>
  <si>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</si>
  <si>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</si>
  <si>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</si>
  <si>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</si>
  <si>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</si>
  <si>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</si>
  <si>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</si>
  <si>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</si>
  <si>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</si>
  <si>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</si>
  <si>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</si>
  <si>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</si>
  <si>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</si>
  <si>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</si>
  <si>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</si>
  <si>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</si>
  <si>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</si>
  <si>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</si>
  <si>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</si>
  <si>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</si>
  <si>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</si>
  <si>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</si>
  <si>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</si>
  <si>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</si>
  <si>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</si>
  <si>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</si>
  <si>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</si>
  <si>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</si>
  <si>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</si>
  <si>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</si>
  <si>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</si>
  <si>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</si>
  <si>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</si>
  <si>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</si>
  <si>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</si>
  <si>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</si>
  <si>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</si>
  <si>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</si>
  <si>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</si>
  <si>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</si>
  <si>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</si>
  <si>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</si>
  <si>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</si>
  <si>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</si>
  <si>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</si>
  <si>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</si>
  <si>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</si>
  <si>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</si>
  <si>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</si>
  <si>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</si>
  <si>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</si>
  <si>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</si>
  <si>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</si>
  <si>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</si>
  <si>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</si>
  <si>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</si>
  <si>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</si>
  <si>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</si>
  <si>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</si>
  <si>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</si>
  <si>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</si>
  <si>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</si>
  <si>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</si>
  <si>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</si>
  <si>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</si>
  <si>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</si>
  <si>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</si>
  <si>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</si>
  <si>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</si>
  <si>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</si>
  <si>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</si>
  <si>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</si>
  <si>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</si>
  <si>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</si>
  <si>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</si>
  <si>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</si>
  <si>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</si>
  <si>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</si>
  <si>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</si>
  <si>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</si>
  <si>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</si>
  <si>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</si>
  <si>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</si>
  <si>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</si>
  <si>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</si>
  <si>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</si>
  <si>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</si>
  <si>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</si>
  <si>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</si>
  <si>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</si>
  <si>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</si>
  <si>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</si>
  <si>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</si>
  <si>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</si>
  <si>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</si>
  <si>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</si>
  <si>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</si>
  <si>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</si>
  <si>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</si>
  <si>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</si>
  <si>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</si>
  <si>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</si>
  <si>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</si>
  <si>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</si>
  <si>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</si>
  <si>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</si>
  <si>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</si>
  <si>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</si>
  <si>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</si>
  <si>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</si>
  <si>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</si>
  <si>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</si>
  <si>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</si>
  <si>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</si>
  <si>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</si>
  <si>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</si>
  <si>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</si>
  <si>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</si>
  <si>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</si>
  <si>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</si>
  <si>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</si>
  <si>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</si>
  <si>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</si>
  <si>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</si>
  <si>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</si>
  <si>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</si>
  <si>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</si>
  <si>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</si>
  <si>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</si>
  <si>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</si>
  <si>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</si>
  <si>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</si>
  <si>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</si>
  <si>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</si>
  <si>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</si>
  <si>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</si>
  <si>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</si>
  <si>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</si>
  <si>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</si>
  <si>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</si>
  <si>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</si>
  <si>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</si>
  <si>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</si>
  <si>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</si>
  <si>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</si>
  <si>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</si>
  <si>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</si>
  <si>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</si>
  <si>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</si>
  <si>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</si>
  <si>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</si>
  <si>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</si>
  <si>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</si>
  <si>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</si>
  <si>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</si>
  <si>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</si>
  <si>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</si>
  <si>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</si>
  <si>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</si>
  <si>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</si>
  <si>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</si>
  <si>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</si>
  <si>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</si>
  <si>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</si>
  <si>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</si>
  <si>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</si>
  <si>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</si>
  <si>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</si>
  <si>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</si>
  <si>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</si>
  <si>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</si>
  <si>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</si>
  <si>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</si>
  <si>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</si>
  <si>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</si>
  <si>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</si>
  <si>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</si>
  <si>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</si>
  <si>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</si>
  <si>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</si>
  <si>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</si>
  <si>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</si>
  <si>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</si>
  <si>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</si>
  <si>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</si>
  <si>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</si>
  <si>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</si>
  <si>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</si>
  <si>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</si>
  <si>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</si>
  <si>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</si>
  <si>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</si>
  <si>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</si>
  <si>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</si>
  <si>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</si>
  <si>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</si>
  <si>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</si>
  <si>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</si>
  <si>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</si>
  <si>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</si>
  <si>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</si>
  <si>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</si>
  <si>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</si>
  <si>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</si>
  <si>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</si>
  <si>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</si>
  <si>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</si>
  <si>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</si>
  <si>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</si>
  <si>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</si>
  <si>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</si>
  <si>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</si>
  <si>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</si>
  <si>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</si>
  <si>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</si>
  <si>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</si>
  <si>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</si>
  <si>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</si>
  <si>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</si>
  <si>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</si>
  <si>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</si>
  <si>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</si>
  <si>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</si>
  <si>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</si>
  <si>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</si>
  <si>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</si>
  <si>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</si>
  <si>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</si>
  <si>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</si>
  <si>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</si>
  <si>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</si>
  <si>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</si>
  <si>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</si>
  <si>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</si>
  <si>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</si>
  <si>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</si>
  <si>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</si>
  <si>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</si>
  <si>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</si>
  <si>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</si>
  <si>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</si>
  <si>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</si>
  <si>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</si>
  <si>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</si>
  <si>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</si>
  <si>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</si>
  <si>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</si>
  <si>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</si>
  <si>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</si>
  <si>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</si>
  <si>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</si>
  <si>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</si>
  <si>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</si>
  <si>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</si>
  <si>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</si>
  <si>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</si>
  <si>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</si>
  <si>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</si>
  <si>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</si>
  <si>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</si>
  <si>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</si>
  <si>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</si>
  <si>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</si>
  <si>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</si>
  <si>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</si>
  <si>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</si>
  <si>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</si>
  <si>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</si>
  <si>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</si>
  <si>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</si>
  <si>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</si>
  <si>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</si>
  <si>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</si>
  <si>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</si>
  <si>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</si>
  <si>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</si>
  <si>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</si>
  <si>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</si>
  <si>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</si>
  <si>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</si>
  <si>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</si>
  <si>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</si>
  <si>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</si>
  <si>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</si>
  <si>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</si>
  <si>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</si>
  <si>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</si>
  <si>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</si>
  <si>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</si>
  <si>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</si>
  <si>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</si>
  <si>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</si>
  <si>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</si>
  <si>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</si>
  <si>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</si>
  <si>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</si>
  <si>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</si>
  <si>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</si>
  <si>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</si>
  <si>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</si>
  <si>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</si>
  <si>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</si>
  <si>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</si>
  <si>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</si>
  <si>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</si>
  <si>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</si>
  <si>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</si>
  <si>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</si>
  <si>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</si>
  <si>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</si>
  <si>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</si>
  <si>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</si>
  <si>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</si>
  <si>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</si>
  <si>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</si>
  <si>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</si>
  <si>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</si>
  <si>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</si>
  <si>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</si>
  <si>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</si>
  <si>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</si>
  <si>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</si>
  <si>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</si>
  <si>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</si>
  <si>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</si>
  <si>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</si>
  <si>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</si>
  <si>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</si>
  <si>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</si>
  <si>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</si>
  <si>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</si>
  <si>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</si>
  <si>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</si>
  <si>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</si>
  <si>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</si>
  <si>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</si>
  <si>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</si>
  <si>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</si>
  <si>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</si>
  <si>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</si>
  <si>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</si>
  <si>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</si>
  <si>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</si>
  <si>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</si>
  <si>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</si>
  <si>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</si>
  <si>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</si>
  <si>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</si>
  <si>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</si>
  <si>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</si>
  <si>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</si>
  <si>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</si>
  <si>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</si>
  <si>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</si>
  <si>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</si>
  <si>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</si>
  <si>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</si>
  <si>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</si>
  <si>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</si>
  <si>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</si>
  <si>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</si>
  <si>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</si>
  <si>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</si>
  <si>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</si>
  <si>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</si>
  <si>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</si>
  <si>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</si>
  <si>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</si>
  <si>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</si>
  <si>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</si>
  <si>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</si>
  <si>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</si>
  <si>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</si>
  <si>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</si>
  <si>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</si>
  <si>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</si>
  <si>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</si>
  <si>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</si>
  <si>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</si>
  <si>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</si>
  <si>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</si>
  <si>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</si>
  <si>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</si>
  <si>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</si>
  <si>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</si>
  <si>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</si>
  <si>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</si>
  <si>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</si>
  <si>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</si>
  <si>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</si>
  <si>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</si>
  <si>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</si>
  <si>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</si>
  <si>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</si>
  <si>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</si>
  <si>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</si>
  <si>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</si>
  <si>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</si>
  <si>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</si>
  <si>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</si>
  <si>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</si>
  <si>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</si>
  <si>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</si>
  <si>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</si>
  <si>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</si>
  <si>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</si>
  <si>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</si>
  <si>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</si>
  <si>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</si>
  <si>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</si>
  <si>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</si>
  <si>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</si>
  <si>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</si>
  <si>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</si>
  <si>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</si>
  <si>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</si>
  <si>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</si>
  <si>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</si>
  <si>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</si>
  <si>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</si>
  <si>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</si>
  <si>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</si>
  <si>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</si>
  <si>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</si>
  <si>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</si>
  <si>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</si>
  <si>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</si>
  <si>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</si>
  <si>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</si>
  <si>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</si>
  <si>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</si>
  <si>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</si>
  <si>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</si>
  <si>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</si>
  <si>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</si>
  <si>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</si>
  <si>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</si>
  <si>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</si>
  <si>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</si>
  <si>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</si>
  <si>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</si>
  <si>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</si>
  <si>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</si>
  <si>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</si>
  <si>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</si>
  <si>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</si>
  <si>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</si>
  <si>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</si>
  <si>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</si>
  <si>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</si>
  <si>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</si>
  <si>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</si>
  <si>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</si>
  <si>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</si>
  <si>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</si>
  <si>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</si>
  <si>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</si>
  <si>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</si>
  <si>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</si>
  <si>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</si>
  <si>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</si>
  <si>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</si>
  <si>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</si>
  <si>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</si>
  <si>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</si>
  <si>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</si>
  <si>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</si>
  <si>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</si>
  <si>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</si>
  <si>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</si>
  <si>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</si>
  <si>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</si>
  <si>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</si>
  <si>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</si>
  <si>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</si>
  <si>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</si>
  <si>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</si>
  <si>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</si>
  <si>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</si>
  <si>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</si>
  <si>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</si>
  <si>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</si>
  <si>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</si>
  <si>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</si>
  <si>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</si>
  <si>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</si>
  <si>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</si>
  <si>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</si>
  <si>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</si>
  <si>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</si>
  <si>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</si>
  <si>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</si>
  <si>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</si>
  <si>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</si>
  <si>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</si>
  <si>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</si>
  <si>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</si>
  <si>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</si>
  <si>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</si>
  <si>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</si>
  <si>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</si>
  <si>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</si>
  <si>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</si>
  <si>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</si>
  <si>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</si>
  <si>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</si>
  <si>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</si>
  <si>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</si>
  <si>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</si>
  <si>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</si>
  <si>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</si>
  <si>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</si>
  <si>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</si>
  <si>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</si>
  <si>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</si>
  <si>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</si>
  <si>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</si>
  <si>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</si>
  <si>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</si>
  <si>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</si>
  <si>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</si>
  <si>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</si>
  <si>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</si>
  <si>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</si>
  <si>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</si>
  <si>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</si>
  <si>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</si>
  <si>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</si>
  <si>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</si>
  <si>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</si>
  <si>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</si>
  <si>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</si>
  <si>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</si>
  <si>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</si>
  <si>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</si>
  <si>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</si>
  <si>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</si>
  <si>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</si>
  <si>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</si>
  <si>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</si>
  <si>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</si>
  <si>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</si>
  <si>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</si>
  <si>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</si>
  <si>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</si>
  <si>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</si>
  <si>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</si>
  <si>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</si>
  <si>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</si>
  <si>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</si>
  <si>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</si>
  <si>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</si>
  <si>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</si>
  <si>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</si>
  <si>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</si>
  <si>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</si>
  <si>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</si>
  <si>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</si>
  <si>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</si>
  <si>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</si>
  <si>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</si>
  <si>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</si>
  <si>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</si>
  <si>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</si>
  <si>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</si>
  <si>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</si>
  <si>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</si>
  <si>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</si>
  <si>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</si>
  <si>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</si>
  <si>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</si>
  <si>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</si>
  <si>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</si>
  <si>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</si>
  <si>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</si>
  <si>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</si>
  <si>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</si>
  <si>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</si>
  <si>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</si>
  <si>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</si>
  <si>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</si>
  <si>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</si>
  <si>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</si>
  <si>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</si>
  <si>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</si>
  <si>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</si>
  <si>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</si>
  <si>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</si>
  <si>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</si>
  <si>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</si>
  <si>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</si>
  <si>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</si>
  <si>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</si>
  <si>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</si>
  <si>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</si>
  <si>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</si>
  <si>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</si>
  <si>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</si>
  <si>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</si>
  <si>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</si>
  <si>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</si>
  <si>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</si>
  <si>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</si>
  <si>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</si>
  <si>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</si>
  <si>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</si>
  <si>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</si>
  <si>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</si>
  <si>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</si>
  <si>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</si>
  <si>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</si>
  <si>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</si>
  <si>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</si>
  <si>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</si>
  <si>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</si>
  <si>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</si>
  <si>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</si>
  <si>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</si>
  <si>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</si>
  <si>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</si>
  <si>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</si>
  <si>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</si>
  <si>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</si>
  <si>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</si>
  <si>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</si>
  <si>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</si>
  <si>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</si>
  <si>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</si>
  <si>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</si>
  <si>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</si>
  <si>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</si>
  <si>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</si>
  <si>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</si>
  <si>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</si>
  <si>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</si>
  <si>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</si>
  <si>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</si>
  <si>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</si>
  <si>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</si>
  <si>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</si>
  <si>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</si>
  <si>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</si>
  <si>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</si>
  <si>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</si>
  <si>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</si>
  <si>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</si>
  <si>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</si>
  <si>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</si>
  <si>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</si>
  <si>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</si>
  <si>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</si>
  <si>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</si>
  <si>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</si>
  <si>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</si>
  <si>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</si>
  <si>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</si>
  <si>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</si>
  <si>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</si>
  <si>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</si>
  <si>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</si>
  <si>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</si>
  <si>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</si>
  <si>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</si>
  <si>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</si>
  <si>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</si>
  <si>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</si>
  <si>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</si>
  <si>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</si>
  <si>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</si>
  <si>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</si>
  <si>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</si>
  <si>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</si>
  <si>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</si>
  <si>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</si>
  <si>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</si>
  <si>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</si>
  <si>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</si>
  <si>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</si>
  <si>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</si>
  <si>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</si>
  <si>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</si>
  <si>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</si>
  <si>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</si>
  <si>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</si>
  <si>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</si>
  <si>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</si>
  <si>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</si>
  <si>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</si>
  <si>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</si>
  <si>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</si>
  <si>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</si>
  <si>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</si>
  <si>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</si>
  <si>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</si>
  <si>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</si>
  <si>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</si>
  <si>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</si>
  <si>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</si>
  <si>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</si>
  <si>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</si>
  <si>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</si>
  <si>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</si>
  <si>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</si>
  <si>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</si>
  <si>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</si>
  <si>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</si>
  <si>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</si>
  <si>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</si>
  <si>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</si>
  <si>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</si>
  <si>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</si>
  <si>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</si>
  <si>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</si>
  <si>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</si>
  <si>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</si>
  <si>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</si>
  <si>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</si>
  <si>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</si>
  <si>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</si>
  <si>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</si>
  <si>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</si>
  <si>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</si>
  <si>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</si>
  <si>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</si>
  <si>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</si>
  <si>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</si>
  <si>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</si>
  <si>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</si>
  <si>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</si>
  <si>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</si>
  <si>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</si>
  <si>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</si>
  <si>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</si>
  <si>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</si>
  <si>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</si>
  <si>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</si>
  <si>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</si>
  <si>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</si>
  <si>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</si>
  <si>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</si>
  <si>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</si>
  <si>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</si>
  <si>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</si>
  <si>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</si>
  <si>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</si>
  <si>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</si>
  <si>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</si>
  <si>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</si>
  <si>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</si>
  <si>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</si>
  <si>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</si>
  <si>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</si>
  <si>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</si>
  <si>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</si>
  <si>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</si>
  <si>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</si>
  <si>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</si>
  <si>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</si>
  <si>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</si>
  <si>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</si>
  <si>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</si>
  <si>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</si>
  <si>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</si>
  <si>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</si>
  <si>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</si>
  <si>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</si>
  <si>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</si>
  <si>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</si>
  <si>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</si>
  <si>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</si>
  <si>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</si>
  <si>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</si>
  <si>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</si>
  <si>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</si>
  <si>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</si>
  <si>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</si>
  <si>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</si>
  <si>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</si>
  <si>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</si>
  <si>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</si>
  <si>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</si>
  <si>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</si>
  <si>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</si>
  <si>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</si>
  <si>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</si>
  <si>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</si>
  <si>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</si>
  <si>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</si>
  <si>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</si>
  <si>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</si>
  <si>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</si>
  <si>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</si>
  <si>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</si>
  <si>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</si>
  <si>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</si>
  <si>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</si>
  <si>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</si>
  <si>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</si>
  <si>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</si>
  <si>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</si>
  <si>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</si>
  <si>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</si>
  <si>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</si>
  <si>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</si>
  <si>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</si>
  <si>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</si>
  <si>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</si>
  <si>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</si>
  <si>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</si>
  <si>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</si>
  <si>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</si>
  <si>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</si>
  <si>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</si>
  <si>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</si>
  <si>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</si>
  <si>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</si>
  <si>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</si>
  <si>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</si>
  <si>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</si>
  <si>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</si>
  <si>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</si>
  <si>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</si>
  <si>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</si>
  <si>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</si>
  <si>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</si>
  <si>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</si>
  <si>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</si>
  <si>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</si>
  <si>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</si>
  <si>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</si>
  <si>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</si>
  <si>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</si>
  <si>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</si>
  <si>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</si>
  <si>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</si>
  <si>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</si>
  <si>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</si>
  <si>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</si>
  <si>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</si>
  <si>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</si>
  <si>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</si>
  <si>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</si>
  <si>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</si>
  <si>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</si>
  <si>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</si>
  <si>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</si>
  <si>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</si>
  <si>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</si>
  <si>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</si>
  <si>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</si>
  <si>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</si>
  <si>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</si>
  <si>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</si>
  <si>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</si>
  <si>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</si>
  <si>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</si>
  <si>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</si>
  <si>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</si>
  <si>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</si>
  <si>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</si>
  <si>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</si>
  <si>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</si>
  <si>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</si>
  <si>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</si>
  <si>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</si>
  <si>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</si>
  <si>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</si>
  <si>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</si>
  <si>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</si>
  <si>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</si>
  <si>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</si>
  <si>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</si>
  <si>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</si>
  <si>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</si>
  <si>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</si>
  <si>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</si>
  <si>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</si>
  <si>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</si>
  <si>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</si>
  <si>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</si>
  <si>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</si>
  <si>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</si>
  <si>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</si>
  <si>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</si>
  <si>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</si>
  <si>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</si>
  <si>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</si>
  <si>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</si>
  <si>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</si>
  <si>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</si>
  <si>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</si>
  <si>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</si>
  <si>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</si>
  <si>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</si>
  <si>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</si>
  <si>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</si>
  <si>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</si>
  <si>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</si>
  <si>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</si>
  <si>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</si>
  <si>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</si>
  <si>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</si>
  <si>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</si>
  <si>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</si>
  <si>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</si>
  <si>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</si>
  <si>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</si>
  <si>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</si>
  <si>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</si>
  <si>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</si>
  <si>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</si>
  <si>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</si>
  <si>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</si>
  <si>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</si>
  <si>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</si>
  <si>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</si>
  <si>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</si>
  <si>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</si>
  <si>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</si>
  <si>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</si>
  <si>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</si>
  <si>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</si>
  <si>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</si>
  <si>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</si>
  <si>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</si>
  <si>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</si>
  <si>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</si>
  <si>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</si>
  <si>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</si>
  <si>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</si>
  <si>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</si>
  <si>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</si>
  <si>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</si>
  <si>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</si>
  <si>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</si>
  <si>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</si>
  <si>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</si>
  <si>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</si>
  <si>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</si>
  <si>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</si>
  <si>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</si>
  <si>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</si>
  <si>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</si>
  <si>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</si>
  <si>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</si>
  <si>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</si>
  <si>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</si>
  <si>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</si>
  <si>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</si>
  <si>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</si>
  <si>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</si>
  <si>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</si>
  <si>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</si>
  <si>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</si>
  <si>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</si>
  <si>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</si>
  <si>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</si>
  <si>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</si>
  <si>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</si>
  <si>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</si>
  <si>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</si>
  <si>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</si>
  <si>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</si>
  <si>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</si>
  <si>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</si>
  <si>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</si>
  <si>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</si>
  <si>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</si>
  <si>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</si>
  <si>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</si>
  <si>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</si>
  <si>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</si>
  <si>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</si>
  <si>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</si>
  <si>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</si>
  <si>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</si>
  <si>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</si>
  <si>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</si>
  <si>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</si>
  <si>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</si>
  <si>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</si>
  <si>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</si>
  <si>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</si>
  <si>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</si>
  <si>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</si>
  <si>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</si>
  <si>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</si>
  <si>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</si>
  <si>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</si>
  <si>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</si>
  <si>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</si>
  <si>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</si>
  <si>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</si>
  <si>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</si>
  <si>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</si>
  <si>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</si>
  <si>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</si>
  <si>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</si>
  <si>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</si>
  <si>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</si>
  <si>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</si>
  <si>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</si>
  <si>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</si>
  <si>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</si>
  <si>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</si>
  <si>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</si>
  <si>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</si>
  <si>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</si>
  <si>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</si>
  <si>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</si>
  <si>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</si>
  <si>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</si>
  <si>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</si>
  <si>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</si>
  <si>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</si>
  <si>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</si>
  <si>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</si>
  <si>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</si>
  <si>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</si>
  <si>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</si>
  <si>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</si>
  <si>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</si>
  <si>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</si>
  <si>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</si>
  <si>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</si>
  <si>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</si>
  <si>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</si>
  <si>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</si>
  <si>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</si>
  <si>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</si>
  <si>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</si>
  <si>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</si>
  <si>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</si>
  <si>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</si>
  <si>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</si>
  <si>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</si>
  <si>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</si>
  <si>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</si>
  <si>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</si>
  <si>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</si>
  <si>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</si>
  <si>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</si>
  <si>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</si>
  <si>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</si>
  <si>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</si>
  <si>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</si>
  <si>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</si>
  <si>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</si>
  <si>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</si>
  <si>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</si>
  <si>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</si>
  <si>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</si>
  <si>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</si>
  <si>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</si>
  <si>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</si>
  <si>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</si>
  <si>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</si>
  <si>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</si>
  <si>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</si>
  <si>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</si>
  <si>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</si>
  <si>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</si>
  <si>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</si>
  <si>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</si>
  <si>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</si>
  <si>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</si>
  <si>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</si>
  <si>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</si>
  <si>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</si>
  <si>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</si>
  <si>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</si>
  <si>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</si>
  <si>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</si>
  <si>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</si>
  <si>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</si>
  <si>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</si>
  <si>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</si>
  <si>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</si>
  <si>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</si>
  <si>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</si>
  <si>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</si>
  <si>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</si>
  <si>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</si>
  <si>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</si>
  <si>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</si>
  <si>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</si>
  <si>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</si>
  <si>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</si>
  <si>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</si>
  <si>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</si>
  <si>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</si>
  <si>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</si>
  <si>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</si>
  <si>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</si>
  <si>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</si>
  <si>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</si>
  <si>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</si>
  <si>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</si>
  <si>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</si>
  <si>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</si>
  <si>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</si>
  <si>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</si>
  <si>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</si>
  <si>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</si>
  <si>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</si>
  <si>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</si>
  <si>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</si>
  <si>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</si>
  <si>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</si>
  <si>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</si>
  <si>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</si>
  <si>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</si>
  <si>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</si>
  <si>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</si>
  <si>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</si>
  <si>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</si>
  <si>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</si>
  <si>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</si>
  <si>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</si>
  <si>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</si>
  <si>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</si>
  <si>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</si>
  <si>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</si>
  <si>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</si>
  <si>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</si>
  <si>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</si>
  <si>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</si>
  <si>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</si>
  <si>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</si>
  <si>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</si>
  <si>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</si>
  <si>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</si>
  <si>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</si>
  <si>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</si>
  <si>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</si>
  <si>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</si>
  <si>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</si>
  <si>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</si>
  <si>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</si>
  <si>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</si>
  <si>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</si>
  <si>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</si>
  <si>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</si>
  <si>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</si>
  <si>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</si>
  <si>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</si>
  <si>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</si>
  <si>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</si>
  <si>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</si>
  <si>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</si>
  <si>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</si>
  <si>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</si>
  <si>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</si>
  <si>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</si>
  <si>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</si>
  <si>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</si>
  <si>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</si>
  <si>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</si>
  <si>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</si>
  <si>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</si>
  <si>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</si>
  <si>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</si>
  <si>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</si>
  <si>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</si>
  <si>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</si>
  <si>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</si>
  <si>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</si>
  <si>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</si>
  <si>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</si>
  <si>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</si>
  <si>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</si>
  <si>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</si>
  <si>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</si>
  <si>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</si>
  <si>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</si>
  <si>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</si>
  <si>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</si>
  <si>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</si>
  <si>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</si>
  <si>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</si>
  <si>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</si>
  <si>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</si>
  <si>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</si>
  <si>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</si>
  <si>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</si>
  <si>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</si>
  <si>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</si>
  <si>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</si>
  <si>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</si>
  <si>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</si>
  <si>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</si>
  <si>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</si>
  <si>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</si>
  <si>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</si>
  <si>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</si>
  <si>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</si>
  <si>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</si>
  <si>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</si>
  <si>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</si>
  <si>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</si>
  <si>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</si>
  <si>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</si>
  <si>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</si>
  <si>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</si>
  <si>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</si>
  <si>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</si>
  <si>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</si>
  <si>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</si>
  <si>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</si>
  <si>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</si>
  <si>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</si>
  <si>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</si>
  <si>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</si>
  <si>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</si>
  <si>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</si>
  <si>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</si>
  <si>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</si>
  <si>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</si>
  <si>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</si>
  <si>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</si>
  <si>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</si>
  <si>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</si>
  <si>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</si>
  <si>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</si>
  <si>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</si>
  <si>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</si>
  <si>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</si>
  <si>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</si>
  <si>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</si>
  <si>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</si>
  <si>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</si>
  <si>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</si>
  <si>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</si>
  <si>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</si>
  <si>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</si>
  <si>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</si>
  <si>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</si>
  <si>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</si>
  <si>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</si>
  <si>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</si>
  <si>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</si>
  <si>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</si>
  <si>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</si>
  <si>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</si>
  <si>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</si>
  <si>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</si>
  <si>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</si>
  <si>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</si>
  <si>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</si>
  <si>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</si>
  <si>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</si>
  <si>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</si>
  <si>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</si>
  <si>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</si>
  <si>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</si>
  <si>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</si>
  <si>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</si>
  <si>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</si>
  <si>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</si>
  <si>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</si>
  <si>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</si>
  <si>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</si>
  <si>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</si>
  <si>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</si>
  <si>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</si>
  <si>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</si>
  <si>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</si>
  <si>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</si>
  <si>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</si>
  <si>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</si>
  <si>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</si>
  <si>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</si>
  <si>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</si>
  <si>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</si>
  <si>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</si>
  <si>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</si>
  <si>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</si>
  <si>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</si>
  <si>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</si>
  <si>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</si>
  <si>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</si>
  <si>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</si>
  <si>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</si>
  <si>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</si>
  <si>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</si>
  <si>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</si>
  <si>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</si>
  <si>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</si>
  <si>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</si>
  <si>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</si>
  <si>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</si>
  <si>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</si>
  <si>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</si>
  <si>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</si>
  <si>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</si>
  <si>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</si>
  <si>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</si>
  <si>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</si>
  <si>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</si>
  <si>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</si>
  <si>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</si>
  <si>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</si>
  <si>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</si>
  <si>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</si>
  <si>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</si>
  <si>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</si>
  <si>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</si>
  <si>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</si>
  <si>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</si>
  <si>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</si>
  <si>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</si>
  <si>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</si>
  <si>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</si>
  <si>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</si>
  <si>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</si>
  <si>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</si>
  <si>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</si>
  <si>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</si>
  <si>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</si>
  <si>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</si>
  <si>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</si>
  <si>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</si>
  <si>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</si>
  <si>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</si>
  <si>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</si>
  <si>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</si>
  <si>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</si>
  <si>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</si>
  <si>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</si>
  <si>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</si>
  <si>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</si>
  <si>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</si>
  <si>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</si>
  <si>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</si>
  <si>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</si>
  <si>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</si>
  <si>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</si>
  <si>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</si>
  <si>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</si>
  <si>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</si>
  <si>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</si>
  <si>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</si>
  <si>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</si>
  <si>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</si>
  <si>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</si>
  <si>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</si>
  <si>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</si>
  <si>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</si>
  <si>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</si>
  <si>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</si>
  <si>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</si>
  <si>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</si>
  <si>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</si>
  <si>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</si>
  <si>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</si>
  <si>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</si>
  <si>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</si>
  <si>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</si>
  <si>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</si>
  <si>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</si>
  <si>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</si>
  <si>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</si>
  <si>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</si>
  <si>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</si>
  <si>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</si>
  <si>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</si>
  <si>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</si>
  <si>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</si>
  <si>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</si>
  <si>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</si>
  <si>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</si>
  <si>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</si>
  <si>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</si>
  <si>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</si>
  <si>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</si>
  <si>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</si>
  <si>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</si>
  <si>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</si>
  <si>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</si>
  <si>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</si>
  <si>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</si>
  <si>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</si>
  <si>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</si>
  <si>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</si>
  <si>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</si>
  <si>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</si>
  <si>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</si>
  <si>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</si>
  <si>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</si>
  <si>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</si>
  <si>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</si>
  <si>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</si>
  <si>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</si>
  <si>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</si>
  <si>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</si>
  <si>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</si>
  <si>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</si>
  <si>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</si>
  <si>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</si>
  <si>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</si>
  <si>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</si>
  <si>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</si>
  <si>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</si>
  <si>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</si>
  <si>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</si>
  <si>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</si>
  <si>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</si>
  <si>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</si>
  <si>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</si>
  <si>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</si>
  <si>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</si>
  <si>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</si>
  <si>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</si>
  <si>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</si>
  <si>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</si>
  <si>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</si>
  <si>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</si>
  <si>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</si>
  <si>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</si>
  <si>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</si>
  <si>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</si>
  <si>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</si>
  <si>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</si>
  <si>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</si>
  <si>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</si>
  <si>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</si>
  <si>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</si>
  <si>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</si>
  <si>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</si>
  <si>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</si>
  <si>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</si>
  <si>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</si>
  <si>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</si>
  <si>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</si>
  <si>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</si>
  <si>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</si>
  <si>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</si>
  <si>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</si>
  <si>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</si>
  <si>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</si>
  <si>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</si>
  <si>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</si>
  <si>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</si>
  <si>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</si>
  <si>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</si>
  <si>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</si>
  <si>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</si>
  <si>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</si>
  <si>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</si>
  <si>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</si>
  <si>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</si>
  <si>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</si>
  <si>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</si>
  <si>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</si>
  <si>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</si>
  <si>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</si>
  <si>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</si>
  <si>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</si>
  <si>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</si>
  <si>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</si>
  <si>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</si>
  <si>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</si>
  <si>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</si>
  <si>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</si>
  <si>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</si>
  <si>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</si>
  <si>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</si>
  <si>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</si>
  <si>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</si>
  <si>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</si>
  <si>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</si>
  <si>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</si>
  <si>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</si>
  <si>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</si>
  <si>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</si>
  <si>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</si>
  <si>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</si>
  <si>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</si>
  <si>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</si>
  <si>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</si>
  <si>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</si>
  <si>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</si>
  <si>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</si>
  <si>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</si>
  <si>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</si>
  <si>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</si>
  <si>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</si>
  <si>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</si>
  <si>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</si>
  <si>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</si>
  <si>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</si>
  <si>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</si>
  <si>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</si>
  <si>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</si>
  <si>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</si>
  <si>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</si>
  <si>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</si>
  <si>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</si>
  <si>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</si>
  <si>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</si>
  <si>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</si>
  <si>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</si>
  <si>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</si>
  <si>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</si>
  <si>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</si>
  <si>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</si>
  <si>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</si>
  <si>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</si>
  <si>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</si>
  <si>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</si>
  <si>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</si>
  <si>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</si>
  <si>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</si>
  <si>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</si>
  <si>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</si>
  <si>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</si>
  <si>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</si>
  <si>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</si>
  <si>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</si>
  <si>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</si>
  <si>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</si>
  <si>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</si>
  <si>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</si>
  <si>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</si>
  <si>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</si>
  <si>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</si>
  <si>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</si>
  <si>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</si>
  <si>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</si>
  <si>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</si>
  <si>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</si>
  <si>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</si>
  <si>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</si>
  <si>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</si>
  <si>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</si>
  <si>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</si>
  <si>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</si>
  <si>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</si>
  <si>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</si>
  <si>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</si>
  <si>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</si>
  <si>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</si>
  <si>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</si>
  <si>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</si>
  <si>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</si>
  <si>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</si>
  <si>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</si>
  <si>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</si>
  <si>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</si>
  <si>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</si>
  <si>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</si>
  <si>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</si>
  <si>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</si>
  <si>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</si>
  <si>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</si>
  <si>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</si>
  <si>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</si>
  <si>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</si>
  <si>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</si>
  <si>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</si>
  <si>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</si>
  <si>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</si>
  <si>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</si>
  <si>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</si>
  <si>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</si>
  <si>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</si>
  <si>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</si>
  <si>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</si>
  <si>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</si>
  <si>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</si>
  <si>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</si>
  <si>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</si>
  <si>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</si>
  <si>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</si>
  <si>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</si>
  <si>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</si>
  <si>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</si>
  <si>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</si>
  <si>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</si>
  <si>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</si>
  <si>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</si>
  <si>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</si>
  <si>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</si>
  <si>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</si>
  <si>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</si>
  <si>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</si>
  <si>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</si>
  <si>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</si>
  <si>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</si>
  <si>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</si>
  <si>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</si>
  <si>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</si>
  <si>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</si>
  <si>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</si>
  <si>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</si>
  <si>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</si>
  <si>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</si>
  <si>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</si>
  <si>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</si>
  <si>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</si>
  <si>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</si>
  <si>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</si>
  <si>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</si>
  <si>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</si>
  <si>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</si>
  <si>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</si>
  <si>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</si>
  <si>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</si>
  <si>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</si>
  <si>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</si>
  <si>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</si>
  <si>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</si>
  <si>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</si>
  <si>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</si>
  <si>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</si>
  <si>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</si>
  <si>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</si>
  <si>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</si>
  <si>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</si>
  <si>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</si>
  <si>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</si>
  <si>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</si>
  <si>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</si>
  <si>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</si>
  <si>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</si>
  <si>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</si>
  <si>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</si>
  <si>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</si>
  <si>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</si>
  <si>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</si>
  <si>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</si>
  <si>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</si>
  <si>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</si>
  <si>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</si>
  <si>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</si>
  <si>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</si>
  <si>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</si>
  <si>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</si>
  <si>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</si>
  <si>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</si>
  <si>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</si>
  <si>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</si>
  <si>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</si>
  <si>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</si>
  <si>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</si>
  <si>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</si>
  <si>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</si>
  <si>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</si>
  <si>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</si>
  <si>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</si>
  <si>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</si>
  <si>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</si>
  <si>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</si>
  <si>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</si>
  <si>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</si>
  <si>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</si>
  <si>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</si>
  <si>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</si>
  <si>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</si>
  <si>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</si>
  <si>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</si>
  <si>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</si>
  <si>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</si>
  <si>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</si>
  <si>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</si>
  <si>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</si>
  <si>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</si>
  <si>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</si>
  <si>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</si>
  <si>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</si>
  <si>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</si>
  <si>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</si>
  <si>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</si>
  <si>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</si>
  <si>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</si>
  <si>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</si>
  <si>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</si>
  <si>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</si>
  <si>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</si>
  <si>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</si>
  <si>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</si>
  <si>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</si>
  <si>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</si>
  <si>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</si>
  <si>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</si>
  <si>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</si>
  <si>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</si>
  <si>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</si>
  <si>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</si>
  <si>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</si>
  <si>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</si>
  <si>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</si>
  <si>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</si>
  <si>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</si>
  <si>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</si>
  <si>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</si>
  <si>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</si>
  <si>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</si>
  <si>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</si>
  <si>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</si>
  <si>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</si>
  <si>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</si>
  <si>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</si>
  <si>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</si>
  <si>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</si>
  <si>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</si>
  <si>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</si>
  <si>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</si>
  <si>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</si>
  <si>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</si>
  <si>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</si>
  <si>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</si>
  <si>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</si>
  <si>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</si>
  <si>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</si>
  <si>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</si>
  <si>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</si>
  <si>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</si>
  <si>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</si>
  <si>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</si>
  <si>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</si>
  <si>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</si>
  <si>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</si>
  <si>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</si>
  <si>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</si>
  <si>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</si>
  <si>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</si>
  <si>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</si>
  <si>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</si>
  <si>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</si>
  <si>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</si>
  <si>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</si>
  <si>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</si>
  <si>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</si>
  <si>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</si>
  <si>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</si>
  <si>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</si>
  <si>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</si>
  <si>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</si>
  <si>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</si>
  <si>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</si>
  <si>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</si>
  <si>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</si>
  <si>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</si>
  <si>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</si>
  <si>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</si>
  <si>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</si>
  <si>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</si>
  <si>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</si>
  <si>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</si>
  <si>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</si>
  <si>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</si>
  <si>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</si>
  <si>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</si>
  <si>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</si>
  <si>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</si>
  <si>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</si>
  <si>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</si>
  <si>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</si>
  <si>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</si>
  <si>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</si>
  <si>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</si>
  <si>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</si>
  <si>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</si>
  <si>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</si>
  <si>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</si>
  <si>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</si>
  <si>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</si>
  <si>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</si>
  <si>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</si>
  <si>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</si>
  <si>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</si>
  <si>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</si>
  <si>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</si>
  <si>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</si>
  <si>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</si>
  <si>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</si>
  <si>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</si>
  <si>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</si>
  <si>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</si>
  <si>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</si>
  <si>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</si>
  <si>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</si>
  <si>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</si>
  <si>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</si>
  <si>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</si>
  <si>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</si>
  <si>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</si>
  <si>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</si>
  <si>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</si>
  <si>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</si>
  <si>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</si>
  <si>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</si>
  <si>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</si>
  <si>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</si>
  <si>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</si>
  <si>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</si>
  <si>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</si>
  <si>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</si>
  <si>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</si>
  <si>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</si>
  <si>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</si>
  <si>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</si>
  <si>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</si>
  <si>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</si>
  <si>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</si>
  <si>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</si>
  <si>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</si>
  <si>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</si>
  <si>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</si>
  <si>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</si>
  <si>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</si>
  <si>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</si>
  <si>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</si>
  <si>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</si>
  <si>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</si>
  <si>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</si>
  <si>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</si>
  <si>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</si>
  <si>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</si>
  <si>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</si>
  <si>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</si>
  <si>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</si>
  <si>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</si>
  <si>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</si>
  <si>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</si>
  <si>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</si>
  <si>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</si>
  <si>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</si>
  <si>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</si>
  <si>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</si>
  <si>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</si>
  <si>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</si>
  <si>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</si>
  <si>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</si>
  <si>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</si>
  <si>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</si>
  <si>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</si>
  <si>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</si>
  <si>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</si>
  <si>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</si>
  <si>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</si>
  <si>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</si>
  <si>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</si>
  <si>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</si>
  <si>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</si>
  <si>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</si>
  <si>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</si>
  <si>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</si>
  <si>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</si>
  <si>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</si>
  <si>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</si>
  <si>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</si>
  <si>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</si>
  <si>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</si>
  <si>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</si>
  <si>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</si>
  <si>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</si>
  <si>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</si>
  <si>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</si>
  <si>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</si>
  <si>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</si>
  <si>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</si>
  <si>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</si>
  <si>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</si>
  <si>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</si>
  <si>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</si>
  <si>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</si>
  <si>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</si>
  <si>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</si>
  <si>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</si>
  <si>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</si>
  <si>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</si>
  <si>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</si>
  <si>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</si>
  <si>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</si>
  <si>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</si>
  <si>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</si>
  <si>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</si>
  <si>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</si>
  <si>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</si>
  <si>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</si>
  <si>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</si>
  <si>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</si>
  <si>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</si>
  <si>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</si>
  <si>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</si>
  <si>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</si>
  <si>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</si>
  <si>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</si>
  <si>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</si>
  <si>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</si>
  <si>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</si>
  <si>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</si>
  <si>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</si>
  <si>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</si>
  <si>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</si>
  <si>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</si>
  <si>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</si>
  <si>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</si>
  <si>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</si>
  <si>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</si>
  <si>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</si>
  <si>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</si>
  <si>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</si>
  <si>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</si>
  <si>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</si>
  <si>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</si>
  <si>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</si>
  <si>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</si>
  <si>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</si>
  <si>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</si>
  <si>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</si>
  <si>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</si>
  <si>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</si>
  <si>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</si>
  <si>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</si>
  <si>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</si>
  <si>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</si>
  <si>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</si>
  <si>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</si>
  <si>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</si>
  <si>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</si>
  <si>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</si>
  <si>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</si>
  <si>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</si>
  <si>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</si>
  <si>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</si>
  <si>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</si>
  <si>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</si>
  <si>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</si>
  <si>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</si>
  <si>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</si>
  <si>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</si>
  <si>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</si>
  <si>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</si>
  <si>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</si>
  <si>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</si>
  <si>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</si>
  <si>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</si>
  <si>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</si>
  <si>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</si>
  <si>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</si>
  <si>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</si>
  <si>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</si>
  <si>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</si>
  <si>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</si>
  <si>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</si>
  <si>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</si>
  <si>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</si>
  <si>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</si>
  <si>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</si>
  <si>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</si>
  <si>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</si>
  <si>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</si>
  <si>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</si>
  <si>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</si>
  <si>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</si>
  <si>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</si>
  <si>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</si>
  <si>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</si>
  <si>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</si>
  <si>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</si>
  <si>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</si>
  <si>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</si>
  <si>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</si>
  <si>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</si>
  <si>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</si>
  <si>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</si>
  <si>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</si>
  <si>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</si>
  <si>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</si>
  <si>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</si>
  <si>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</si>
  <si>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</si>
  <si>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</si>
  <si>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</si>
  <si>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</si>
  <si>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</si>
  <si>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</si>
  <si>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</si>
  <si>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</si>
  <si>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</si>
  <si>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</si>
  <si>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</si>
  <si>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</si>
  <si>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</si>
  <si>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</si>
  <si>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</si>
  <si>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</si>
  <si>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</si>
  <si>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</si>
  <si>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</si>
  <si>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</si>
  <si>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</si>
  <si>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</si>
  <si>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</si>
  <si>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</si>
  <si>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</si>
  <si>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</si>
  <si>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</si>
  <si>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</si>
  <si>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</si>
  <si>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</si>
  <si>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</si>
  <si>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</si>
  <si>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</si>
  <si>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</si>
  <si>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</si>
  <si>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</si>
  <si>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</si>
  <si>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</si>
  <si>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</si>
  <si>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</si>
  <si>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</si>
  <si>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</si>
  <si>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</si>
  <si>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</si>
  <si>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</si>
  <si>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</si>
  <si>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</si>
  <si>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</si>
  <si>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</si>
  <si>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</si>
  <si>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</si>
  <si>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</si>
  <si>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</si>
  <si>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</si>
  <si>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</si>
  <si>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</si>
  <si>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</si>
  <si>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</si>
  <si>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</si>
  <si>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</si>
  <si>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</si>
  <si>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</si>
  <si>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</si>
  <si>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</si>
  <si>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</si>
  <si>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</si>
  <si>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</si>
  <si>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</si>
  <si>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</si>
  <si>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</si>
  <si>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</si>
  <si>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</si>
  <si>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</si>
  <si>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</si>
  <si>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</si>
  <si>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</si>
  <si>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</si>
  <si>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</si>
  <si>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</si>
  <si>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</si>
  <si>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</si>
  <si>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</si>
  <si>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</si>
  <si>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</si>
  <si>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</si>
  <si>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</si>
  <si>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</si>
  <si>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</si>
  <si>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</si>
  <si>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</si>
  <si>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</si>
  <si>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</si>
  <si>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</si>
  <si>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</si>
  <si>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</si>
  <si>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</si>
  <si>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</si>
  <si>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</si>
  <si>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</si>
  <si>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</si>
  <si>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</si>
  <si>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</si>
  <si>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</si>
  <si>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</si>
  <si>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</si>
  <si>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</si>
  <si>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</si>
  <si>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</si>
  <si>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</si>
  <si>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</si>
  <si>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</si>
  <si>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</si>
  <si>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</si>
  <si>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</si>
  <si>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</si>
  <si>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</si>
  <si>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</si>
  <si>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</si>
  <si>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</si>
  <si>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</si>
  <si>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</si>
  <si>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</si>
  <si>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</si>
  <si>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</si>
  <si>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</si>
  <si>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</si>
  <si>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</si>
  <si>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</si>
  <si>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</si>
  <si>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</si>
  <si>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</si>
  <si>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</si>
  <si>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</si>
  <si>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</si>
  <si>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</si>
  <si>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</si>
  <si>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</si>
  <si>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</si>
  <si>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</si>
  <si>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</si>
  <si>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</si>
  <si>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</si>
  <si>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</si>
  <si>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</si>
  <si>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</si>
  <si>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</si>
  <si>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</si>
  <si>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</si>
  <si>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</si>
  <si>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</si>
  <si>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</si>
  <si>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</si>
  <si>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</si>
  <si>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</si>
  <si>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</si>
  <si>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</si>
  <si>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</si>
  <si>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</si>
  <si>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</si>
  <si>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</si>
  <si>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</si>
  <si>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</si>
  <si>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</si>
  <si>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</si>
  <si>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</si>
  <si>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</si>
  <si>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</si>
  <si>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</si>
  <si>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</si>
  <si>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</si>
  <si>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</si>
  <si>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</si>
  <si>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</si>
  <si>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</si>
  <si>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</si>
  <si>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</si>
  <si>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</si>
  <si>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</si>
  <si>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</si>
  <si>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</si>
  <si>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</si>
  <si>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</si>
  <si>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</si>
  <si>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</si>
  <si>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</si>
  <si>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</si>
  <si>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</si>
  <si>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</si>
  <si>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</si>
  <si>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</si>
  <si>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</si>
  <si>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</si>
  <si>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</si>
  <si>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</si>
  <si>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</si>
  <si>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</si>
  <si>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</si>
  <si>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</si>
  <si>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</si>
  <si>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</si>
  <si>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</si>
  <si>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</si>
  <si>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</si>
  <si>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</si>
  <si>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</si>
  <si>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</si>
  <si>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</si>
  <si>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</si>
  <si>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</si>
  <si>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</si>
  <si>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</si>
  <si>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</si>
  <si>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</si>
  <si>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</si>
  <si>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</si>
  <si>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</si>
  <si>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</si>
  <si>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</si>
  <si>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</si>
  <si>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</si>
  <si>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</si>
  <si>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</si>
  <si>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</si>
  <si>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</si>
  <si>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</si>
  <si>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</si>
  <si>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</si>
  <si>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</si>
  <si>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</si>
  <si>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</si>
  <si>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</si>
  <si>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</si>
  <si>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</si>
  <si>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</si>
  <si>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</si>
  <si>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</si>
  <si>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</si>
  <si>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</si>
  <si>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</si>
  <si>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</si>
  <si>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</si>
  <si>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</si>
  <si>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</si>
  <si>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</si>
  <si>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</si>
  <si>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</si>
  <si>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</si>
  <si>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</si>
  <si>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</si>
  <si>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</si>
  <si>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</si>
  <si>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</si>
  <si>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</si>
  <si>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</si>
  <si>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</si>
  <si>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</si>
  <si>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</si>
  <si>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</si>
  <si>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</si>
  <si>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</si>
  <si>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</si>
  <si>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</si>
  <si>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</si>
  <si>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</si>
  <si>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</si>
  <si>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</si>
  <si>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</si>
  <si>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</si>
  <si>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</si>
  <si>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</si>
  <si>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</si>
  <si>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</si>
  <si>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</si>
  <si>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</si>
  <si>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</si>
  <si>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</si>
  <si>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</si>
  <si>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</si>
  <si>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</si>
  <si>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</si>
  <si>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</si>
  <si>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</si>
  <si>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</si>
  <si>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</si>
  <si>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</si>
  <si>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</si>
  <si>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</si>
  <si>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</si>
  <si>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</si>
  <si>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</si>
  <si>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</si>
  <si>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</si>
  <si>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</si>
  <si>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</si>
  <si>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</si>
  <si>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</si>
  <si>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</si>
  <si>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</si>
  <si>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</si>
  <si>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</si>
  <si>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</si>
  <si>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</si>
  <si>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</si>
  <si>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</si>
  <si>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</si>
  <si>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</si>
  <si>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</si>
  <si>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</si>
  <si>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</si>
  <si>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</si>
  <si>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</si>
  <si>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</si>
  <si>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</si>
  <si>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</si>
  <si>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</si>
  <si>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</si>
  <si>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</si>
  <si>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</si>
  <si>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</si>
  <si>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</si>
  <si>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</si>
  <si>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</si>
  <si>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</si>
  <si>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</si>
  <si>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</si>
  <si>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</si>
  <si>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</si>
  <si>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</si>
  <si>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</si>
  <si>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</si>
  <si>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</si>
  <si>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</si>
  <si>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</si>
  <si>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</si>
  <si>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</si>
  <si>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</si>
  <si>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</si>
  <si>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</si>
  <si>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</si>
  <si>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</si>
  <si>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</si>
  <si>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</si>
  <si>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</si>
  <si>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</si>
  <si>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</si>
  <si>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</si>
  <si>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</si>
  <si>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</si>
  <si>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</si>
  <si>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</si>
  <si>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</si>
  <si>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</si>
  <si>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</si>
  <si>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</si>
  <si>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</si>
  <si>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</si>
  <si>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</si>
  <si>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</si>
  <si>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</si>
  <si>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</si>
  <si>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</si>
  <si>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</si>
  <si>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</si>
  <si>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</si>
  <si>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</si>
  <si>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</si>
  <si>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</si>
  <si>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</si>
  <si>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</si>
  <si>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</si>
  <si>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</si>
  <si>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</si>
  <si>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</si>
  <si>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</si>
  <si>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</si>
  <si>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</si>
  <si>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</si>
  <si>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</si>
  <si>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</si>
  <si>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</si>
  <si>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</si>
  <si>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</si>
  <si>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</si>
  <si>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</si>
  <si>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</si>
  <si>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</si>
  <si>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</si>
  <si>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</si>
  <si>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</si>
  <si>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</si>
  <si>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</si>
  <si>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</si>
  <si>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</si>
  <si>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</si>
  <si>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</si>
  <si>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</si>
  <si>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</si>
  <si>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</si>
  <si>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</si>
  <si>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</si>
  <si>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</si>
  <si>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</si>
  <si>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</si>
  <si>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</si>
  <si>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</si>
  <si>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</si>
  <si>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</si>
  <si>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</si>
  <si>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</si>
  <si>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</si>
  <si>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</si>
  <si>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</si>
  <si>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</si>
  <si>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</si>
  <si>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</si>
  <si>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</si>
  <si>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</si>
  <si>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</si>
  <si>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</si>
  <si>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</si>
  <si>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</si>
  <si>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</si>
  <si>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</si>
  <si>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</si>
  <si>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</si>
  <si>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</si>
  <si>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</si>
  <si>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</si>
  <si>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</si>
  <si>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</si>
  <si>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</si>
  <si>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</si>
  <si>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</si>
  <si>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</si>
  <si>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</si>
  <si>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</si>
  <si>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</si>
  <si>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</si>
  <si>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</si>
  <si>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</si>
  <si>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</si>
  <si>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</si>
  <si>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</si>
  <si>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</si>
  <si>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</si>
  <si>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</si>
  <si>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</si>
  <si>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</si>
  <si>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</si>
  <si>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</si>
  <si>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</si>
  <si>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</si>
  <si>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</si>
  <si>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</si>
  <si>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</si>
  <si>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</si>
  <si>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</si>
  <si>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</si>
  <si>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</si>
  <si>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</si>
  <si>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</si>
  <si>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</si>
  <si>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</si>
  <si>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</si>
  <si>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</si>
  <si>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</si>
  <si>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</si>
  <si>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</si>
  <si>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</si>
  <si>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</si>
  <si>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</si>
  <si>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</si>
  <si>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</si>
  <si>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</si>
  <si>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</si>
  <si>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</si>
  <si>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</si>
  <si>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</si>
  <si>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</si>
  <si>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</si>
  <si>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</si>
  <si>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</si>
  <si>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</si>
  <si>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</si>
  <si>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</si>
  <si>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</si>
  <si>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</si>
  <si>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</si>
  <si>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</si>
  <si>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</si>
  <si>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</si>
  <si>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</si>
  <si>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</si>
  <si>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</si>
  <si>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</si>
  <si>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</si>
  <si>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</si>
  <si>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</si>
  <si>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</si>
  <si>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</si>
  <si>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</si>
  <si>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</si>
  <si>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</si>
  <si>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</si>
  <si>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</si>
  <si>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</si>
  <si>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</si>
  <si>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</si>
  <si>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</si>
  <si>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</si>
  <si>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</si>
  <si>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</si>
  <si>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</si>
  <si>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</si>
  <si>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</si>
  <si>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</si>
  <si>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</si>
  <si>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</si>
  <si>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</si>
  <si>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</si>
  <si>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</si>
  <si>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</si>
  <si>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</si>
  <si>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</si>
  <si>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</si>
  <si>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</si>
  <si>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</si>
  <si>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</si>
  <si>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</si>
  <si>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</si>
  <si>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</si>
  <si>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</si>
  <si>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</si>
  <si>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</si>
  <si>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</si>
  <si>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</si>
  <si>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</si>
  <si>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</si>
  <si>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</si>
  <si>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</si>
  <si>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</si>
  <si>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</si>
  <si>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</si>
  <si>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</si>
  <si>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</si>
  <si>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</si>
  <si>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</si>
  <si>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</si>
  <si>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</si>
  <si>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</si>
  <si>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</si>
  <si>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</si>
  <si>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</si>
  <si>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</si>
  <si>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</si>
  <si>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</si>
  <si>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</si>
  <si>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</si>
  <si>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</si>
  <si>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</si>
  <si>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</si>
  <si>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</si>
  <si>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</si>
  <si>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</si>
  <si>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</si>
  <si>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</si>
  <si>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</si>
  <si>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</si>
  <si>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</si>
  <si>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</si>
  <si>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</si>
  <si>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</si>
  <si>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</si>
  <si>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</si>
  <si>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</si>
  <si>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</si>
  <si>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</si>
  <si>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</si>
  <si>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</si>
  <si>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</si>
  <si>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</si>
  <si>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</si>
  <si>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</si>
  <si>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</si>
  <si>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</si>
  <si>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</si>
  <si>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</si>
  <si>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</si>
  <si>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</si>
  <si>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</si>
  <si>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</si>
  <si>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</si>
  <si>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</si>
  <si>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</si>
  <si>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</si>
  <si>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</si>
  <si>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</si>
  <si>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</si>
  <si>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</si>
  <si>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</si>
  <si>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</si>
  <si>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</si>
  <si>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</si>
  <si>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</si>
  <si>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</si>
  <si>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</si>
  <si>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</si>
  <si>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</si>
  <si>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</si>
  <si>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</si>
  <si>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</si>
  <si>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</si>
  <si>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</si>
  <si>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</si>
  <si>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</si>
  <si>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</si>
  <si>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</si>
  <si>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</si>
  <si>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</si>
  <si>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</si>
  <si>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</si>
  <si>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</si>
  <si>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</si>
  <si>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</si>
  <si>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</si>
  <si>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</si>
  <si>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</si>
  <si>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</si>
  <si>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</si>
  <si>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</si>
  <si>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</si>
  <si>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</si>
  <si>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</si>
  <si>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</si>
  <si>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</si>
  <si>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</si>
  <si>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</si>
  <si>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</si>
  <si>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</si>
  <si>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</si>
  <si>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</si>
  <si>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</si>
  <si>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</si>
  <si>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</si>
  <si>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</si>
  <si>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</si>
  <si>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</si>
  <si>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</si>
  <si>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</si>
  <si>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</si>
  <si>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</si>
  <si>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</si>
  <si>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</si>
  <si>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</si>
  <si>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</si>
  <si>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</si>
  <si>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</si>
  <si>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</si>
  <si>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</si>
  <si>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</si>
  <si>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</si>
  <si>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</si>
  <si>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</si>
  <si>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</si>
  <si>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</si>
  <si>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</si>
  <si>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</si>
  <si>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</si>
  <si>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</si>
  <si>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</si>
  <si>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</si>
  <si>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</si>
  <si>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</si>
  <si>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</si>
  <si>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</si>
  <si>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</si>
  <si>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</si>
  <si>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</si>
  <si>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</si>
  <si>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</si>
  <si>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</si>
  <si>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</si>
  <si>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</si>
  <si>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</si>
  <si>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</si>
  <si>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</si>
  <si>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</si>
  <si>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</si>
  <si>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</si>
  <si>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</si>
  <si>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</si>
  <si>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</si>
  <si>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</si>
  <si>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</si>
  <si>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</si>
  <si>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</si>
  <si>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</si>
  <si>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</si>
  <si>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</si>
  <si>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</si>
  <si>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</si>
  <si>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</si>
  <si>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</si>
  <si>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</si>
  <si>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</si>
  <si>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</si>
  <si>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</si>
  <si>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</si>
  <si>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</si>
  <si>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</si>
  <si>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</si>
  <si>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</si>
  <si>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</si>
  <si>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</si>
  <si>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</si>
  <si>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</si>
  <si>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</si>
  <si>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</si>
  <si>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</si>
  <si>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</si>
  <si>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</si>
  <si>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</si>
  <si>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</si>
  <si>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</si>
  <si>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</si>
  <si>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</si>
  <si>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</si>
  <si>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</si>
  <si>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</si>
  <si>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</si>
  <si>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</si>
  <si>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</si>
  <si>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</si>
  <si>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</si>
  <si>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</si>
  <si>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</si>
  <si>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</si>
  <si>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</si>
  <si>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</si>
  <si>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</si>
  <si>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</si>
  <si>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</si>
  <si>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</si>
  <si>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</si>
  <si>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</si>
  <si>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</si>
  <si>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</si>
  <si>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</si>
  <si>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</si>
  <si>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</si>
  <si>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</si>
  <si>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</si>
  <si>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</si>
  <si>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</si>
  <si>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</si>
  <si>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</si>
  <si>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</si>
  <si>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</si>
  <si>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</si>
  <si>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</si>
  <si>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</si>
  <si>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</si>
  <si>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</si>
  <si>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</si>
  <si>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</si>
  <si>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</si>
  <si>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</si>
  <si>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</si>
  <si>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</si>
  <si>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</si>
  <si>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</si>
  <si>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</si>
  <si>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</si>
  <si>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</si>
  <si>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</si>
  <si>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</si>
  <si>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</si>
  <si>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</si>
  <si>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</si>
  <si>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</si>
  <si>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</si>
  <si>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</si>
  <si>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</si>
  <si>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</si>
  <si>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</si>
  <si>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</si>
  <si>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</si>
  <si>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</si>
  <si>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</si>
  <si>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</si>
  <si>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</si>
  <si>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</si>
  <si>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</si>
  <si>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</si>
  <si>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</si>
  <si>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</si>
  <si>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</si>
  <si>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</si>
  <si>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</si>
  <si>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</si>
  <si>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</si>
  <si>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</si>
  <si>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</si>
  <si>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</si>
  <si>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</si>
  <si>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</si>
  <si>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</si>
  <si>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</si>
  <si>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</si>
  <si>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</si>
  <si>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</si>
  <si>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</si>
  <si>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</si>
  <si>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</si>
  <si>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</si>
  <si>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</si>
  <si>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</si>
  <si>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</si>
  <si>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</si>
  <si>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</si>
  <si>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</si>
  <si>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</si>
  <si>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</si>
  <si>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</si>
  <si>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</si>
  <si>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</si>
  <si>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</si>
  <si>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</si>
  <si>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</si>
  <si>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</si>
  <si>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</si>
  <si>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</si>
  <si>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</si>
  <si>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</si>
  <si>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</si>
  <si>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</si>
  <si>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</si>
  <si>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</si>
  <si>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</si>
  <si>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</si>
  <si>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</si>
  <si>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</si>
  <si>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</si>
  <si>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</si>
  <si>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</si>
  <si>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</si>
  <si>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</si>
  <si>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</si>
  <si>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</si>
  <si>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</si>
  <si>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</si>
  <si>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</si>
  <si>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</si>
  <si>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</si>
  <si>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</si>
  <si>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</si>
  <si>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</si>
  <si>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</si>
  <si>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</si>
  <si>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</si>
  <si>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</si>
  <si>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</si>
  <si>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</si>
  <si>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</si>
  <si>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</si>
  <si>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</si>
  <si>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</si>
  <si>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</si>
  <si>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</si>
  <si>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</si>
  <si>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</si>
  <si>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</si>
  <si>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</si>
  <si>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</si>
  <si>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</si>
  <si>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</si>
  <si>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</si>
  <si>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</si>
  <si>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</si>
  <si>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</si>
  <si>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</si>
  <si>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</si>
  <si>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</si>
  <si>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</si>
  <si>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</si>
  <si>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</si>
  <si>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</si>
  <si>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</si>
  <si>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</si>
  <si>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</si>
  <si>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</si>
  <si>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</si>
  <si>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</si>
  <si>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</si>
  <si>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</si>
  <si>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</si>
  <si>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</si>
  <si>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</si>
  <si>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</si>
  <si>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</si>
  <si>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</si>
  <si>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</si>
  <si>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</si>
  <si>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</si>
  <si>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</si>
  <si>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</si>
  <si>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</si>
  <si>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</si>
  <si>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</si>
  <si>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</si>
  <si>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</si>
  <si>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</si>
  <si>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</si>
  <si>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</si>
  <si>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</si>
  <si>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</si>
  <si>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</si>
  <si>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</si>
  <si>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</si>
  <si>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</si>
  <si>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</si>
  <si>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</si>
  <si>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</si>
  <si>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</si>
  <si>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</si>
  <si>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</si>
  <si>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</si>
  <si>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</si>
  <si>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</si>
  <si>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</si>
  <si>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</si>
  <si>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</si>
  <si>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</si>
  <si>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</si>
  <si>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</si>
  <si>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</si>
  <si>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</si>
  <si>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</si>
  <si>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</si>
  <si>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</si>
  <si>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</si>
  <si>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</si>
  <si>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</si>
  <si>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</si>
  <si>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</si>
  <si>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</si>
  <si>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</si>
  <si>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</si>
  <si>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</si>
  <si>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</si>
  <si>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</si>
  <si>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</si>
  <si>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</si>
  <si>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</si>
  <si>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</si>
  <si>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</si>
  <si>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</si>
  <si>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</si>
  <si>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</si>
  <si>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</si>
  <si>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</si>
  <si>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</si>
  <si>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</si>
  <si>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</si>
  <si>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</si>
  <si>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</si>
  <si>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</si>
  <si>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</si>
  <si>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</si>
  <si>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</si>
  <si>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</si>
  <si>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</si>
  <si>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</si>
  <si>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</si>
  <si>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</si>
  <si>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</si>
  <si>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</si>
  <si>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</si>
  <si>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</si>
  <si>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</si>
  <si>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</si>
  <si>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</si>
  <si>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</si>
  <si>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</si>
  <si>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</si>
  <si>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</si>
  <si>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</si>
  <si>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</si>
  <si>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</si>
  <si>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</si>
  <si>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</si>
  <si>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</si>
  <si>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</si>
  <si>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</si>
  <si>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</si>
  <si>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</si>
  <si>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</si>
  <si>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</si>
  <si>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</si>
  <si>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</si>
  <si>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</si>
  <si>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</si>
  <si>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</si>
  <si>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</si>
  <si>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</si>
  <si>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</si>
  <si>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</si>
  <si>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</si>
  <si>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</si>
  <si>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</si>
  <si>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</si>
  <si>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</si>
  <si>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</si>
  <si>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</si>
  <si>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</si>
  <si>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</si>
  <si>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</si>
  <si>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</si>
  <si>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</si>
  <si>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</si>
  <si>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</si>
  <si>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</si>
  <si>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</si>
  <si>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</si>
  <si>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</si>
  <si>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</si>
  <si>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</si>
  <si>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</si>
  <si>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</si>
  <si>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</si>
  <si>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</si>
  <si>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</si>
  <si>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</si>
  <si>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</si>
  <si>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</si>
  <si>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</si>
  <si>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</si>
  <si>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</si>
  <si>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</si>
  <si>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</si>
  <si>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</si>
  <si>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</si>
  <si>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</si>
  <si>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</si>
  <si>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</si>
  <si>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</si>
  <si>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</si>
  <si>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</si>
  <si>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</si>
  <si>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</si>
  <si>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</si>
  <si>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</si>
  <si>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</si>
  <si>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</si>
  <si>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</si>
  <si>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</si>
  <si>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</si>
  <si>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</si>
  <si>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</si>
  <si>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</si>
  <si>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</si>
  <si>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</si>
  <si>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</si>
  <si>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</si>
  <si>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</si>
  <si>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</si>
  <si>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</si>
  <si>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</si>
  <si>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</si>
  <si>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</si>
  <si>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</si>
  <si>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</si>
  <si>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</si>
  <si>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</si>
  <si>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</si>
  <si>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</si>
  <si>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</si>
  <si>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</si>
  <si>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</si>
  <si>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</si>
  <si>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</si>
  <si>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</si>
  <si>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</si>
  <si>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</si>
  <si>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</si>
  <si>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</si>
  <si>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</si>
  <si>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</si>
  <si>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</si>
  <si>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</si>
  <si>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</si>
  <si>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</si>
  <si>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</si>
  <si>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</si>
  <si>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</si>
  <si>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</si>
  <si>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</si>
  <si>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</si>
  <si>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</si>
  <si>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</si>
  <si>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</si>
  <si>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</si>
  <si>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</si>
  <si>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</si>
  <si>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</si>
  <si>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</si>
  <si>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</si>
  <si>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</si>
  <si>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</si>
  <si>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</si>
  <si>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</si>
  <si>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</si>
  <si>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</si>
  <si>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</si>
  <si>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</si>
  <si>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</si>
  <si>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</si>
  <si>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</si>
  <si>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</si>
  <si>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</si>
  <si>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</si>
  <si>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</si>
  <si>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</si>
  <si>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</si>
  <si>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</si>
  <si>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</si>
  <si>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</si>
  <si>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</si>
  <si>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</si>
  <si>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</si>
  <si>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</si>
  <si>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</si>
  <si>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</si>
  <si>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</si>
  <si>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</si>
  <si>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</si>
  <si>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</si>
  <si>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</si>
  <si>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</si>
  <si>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</si>
  <si>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</si>
  <si>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</si>
  <si>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</si>
  <si>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</si>
  <si>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</si>
  <si>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</si>
  <si>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</si>
  <si>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</si>
  <si>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</si>
  <si>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</si>
  <si>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</si>
  <si>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</si>
  <si>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</si>
  <si>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</si>
  <si>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</si>
  <si>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</si>
  <si>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</si>
  <si>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</si>
  <si>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</si>
  <si>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</si>
  <si>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</si>
  <si>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</si>
  <si>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</si>
  <si>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</si>
  <si>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</si>
  <si>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</si>
  <si>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</si>
  <si>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</si>
  <si>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</si>
  <si>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</si>
  <si>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</si>
  <si>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</si>
  <si>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</si>
  <si>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</si>
  <si>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</si>
  <si>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</si>
  <si>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</si>
  <si>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</si>
  <si>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</si>
  <si>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</si>
  <si>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</si>
  <si>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</si>
  <si>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</si>
  <si>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</si>
  <si>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</si>
  <si>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</si>
  <si>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</si>
  <si>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</si>
  <si>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</si>
  <si>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</si>
  <si>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</si>
  <si>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</si>
  <si>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</si>
  <si>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</si>
  <si>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</si>
  <si>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</si>
  <si>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</si>
  <si>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</si>
  <si>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</si>
  <si>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</si>
  <si>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</si>
  <si>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</si>
  <si>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</si>
  <si>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</si>
  <si>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</si>
  <si>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</si>
  <si>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</si>
  <si>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</si>
  <si>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</si>
  <si>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</si>
  <si>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</si>
  <si>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</si>
  <si>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</si>
  <si>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</si>
  <si>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</si>
  <si>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</si>
  <si>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</si>
  <si>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</si>
  <si>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</si>
  <si>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</si>
  <si>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</si>
  <si>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</si>
  <si>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</si>
  <si>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</si>
  <si>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</si>
  <si>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</si>
  <si>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</si>
  <si>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</si>
  <si>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</si>
  <si>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</si>
  <si>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</si>
  <si>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</si>
  <si>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</si>
  <si>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</si>
  <si>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</si>
  <si>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</si>
  <si>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</si>
  <si>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</si>
  <si>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</si>
  <si>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</si>
  <si>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</si>
  <si>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</si>
  <si>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</si>
  <si>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</si>
  <si>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</si>
  <si>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</si>
  <si>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</si>
  <si>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</si>
  <si>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</si>
  <si>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</si>
  <si>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</si>
  <si>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</si>
  <si>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</si>
  <si>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</si>
  <si>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</si>
  <si>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</si>
  <si>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</si>
  <si>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</si>
  <si>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</si>
  <si>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</si>
  <si>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</si>
  <si>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</si>
  <si>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</si>
  <si>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</si>
  <si>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</si>
  <si>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</si>
  <si>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</si>
  <si>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</si>
  <si>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</si>
  <si>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</si>
  <si>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</si>
  <si>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</si>
  <si>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</si>
  <si>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</si>
  <si>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</si>
  <si>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</si>
  <si>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</si>
  <si>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</si>
  <si>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</si>
  <si>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</si>
  <si>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</si>
  <si>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</si>
  <si>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</si>
  <si>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</si>
  <si>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</si>
  <si>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</si>
  <si>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</si>
  <si>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</si>
  <si>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</si>
  <si>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</si>
  <si>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</si>
  <si>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</si>
  <si>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</si>
  <si>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</si>
  <si>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</si>
  <si>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</si>
  <si>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</si>
  <si>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</si>
  <si>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</si>
  <si>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</si>
  <si>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</si>
  <si>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</si>
  <si>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</si>
  <si>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</si>
  <si>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</si>
  <si>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</si>
  <si>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</si>
  <si>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</si>
  <si>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</si>
  <si>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</si>
  <si>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</si>
  <si>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</si>
  <si>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</si>
  <si>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</si>
  <si>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</si>
  <si>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</si>
  <si>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</si>
  <si>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</si>
  <si>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</si>
  <si>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</si>
  <si>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</si>
  <si>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</si>
  <si>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</si>
  <si>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</si>
  <si>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</si>
  <si>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</si>
  <si>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</si>
  <si>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</si>
  <si>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</si>
  <si>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</si>
  <si>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</si>
  <si>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</si>
  <si>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</si>
  <si>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</si>
  <si>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</si>
  <si>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</si>
  <si>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</si>
  <si>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</si>
  <si>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</si>
  <si>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</si>
  <si>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</si>
  <si>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</si>
  <si>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</si>
  <si>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</si>
  <si>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</si>
  <si>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</si>
  <si>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</si>
  <si>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</si>
  <si>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</si>
  <si>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</si>
  <si>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</si>
  <si>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</si>
  <si>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</si>
  <si>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</si>
  <si>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</si>
  <si>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</si>
  <si>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</si>
  <si>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</si>
  <si>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</si>
  <si>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</si>
  <si>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</si>
  <si>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</si>
  <si>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</si>
  <si>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</si>
  <si>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</si>
  <si>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</si>
  <si>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</si>
  <si>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</si>
  <si>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</si>
  <si>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</si>
  <si>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</si>
  <si>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</si>
  <si>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</si>
  <si>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</si>
  <si>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</si>
  <si>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</si>
  <si>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</si>
  <si>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</si>
  <si>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</si>
  <si>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</si>
  <si>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</si>
  <si>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</si>
  <si>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</si>
  <si>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</si>
  <si>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</si>
  <si>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</si>
  <si>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</si>
  <si>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</si>
  <si>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</si>
  <si>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</si>
  <si>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</si>
  <si>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</si>
  <si>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</si>
  <si>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</si>
  <si>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</si>
  <si>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</si>
  <si>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</si>
  <si>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</si>
  <si>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</si>
  <si>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</si>
  <si>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</si>
  <si>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</si>
  <si>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</si>
  <si>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</si>
  <si>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</si>
  <si>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</si>
  <si>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</si>
  <si>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</si>
  <si>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</si>
  <si>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</si>
  <si>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</si>
  <si>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</si>
  <si>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</si>
  <si>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</si>
  <si>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</si>
  <si>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</si>
  <si>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</si>
  <si>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</si>
  <si>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</si>
  <si>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</si>
  <si>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</si>
  <si>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</si>
  <si>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</si>
  <si>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</si>
  <si>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</si>
  <si>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</si>
  <si>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</si>
  <si>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</si>
  <si>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</si>
  <si>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</si>
  <si>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</si>
  <si>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</si>
  <si>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</si>
  <si>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</si>
  <si>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</si>
  <si>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</si>
  <si>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</si>
  <si>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</si>
  <si>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</si>
  <si>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</si>
  <si>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</si>
  <si>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</si>
  <si>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</si>
  <si>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</si>
  <si>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</si>
  <si>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</si>
  <si>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</si>
  <si>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</si>
  <si>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</si>
  <si>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</si>
  <si>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</si>
  <si>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</si>
  <si>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</si>
  <si>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</si>
  <si>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</si>
  <si>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</si>
  <si>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</si>
  <si>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</si>
  <si>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</si>
  <si>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</si>
  <si>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</si>
  <si>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</si>
  <si>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</si>
  <si>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</si>
  <si>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</si>
  <si>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</si>
  <si>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</si>
  <si>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</si>
  <si>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</si>
  <si>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</si>
  <si>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</si>
  <si>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</si>
  <si>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</si>
  <si>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</si>
  <si>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</si>
  <si>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</si>
  <si>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</si>
  <si>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</si>
  <si>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</si>
  <si>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</si>
  <si>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</si>
  <si>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</si>
  <si>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</si>
  <si>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</si>
  <si>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</si>
  <si>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</si>
  <si>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</si>
  <si>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</si>
  <si>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</si>
  <si>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</si>
  <si>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</si>
  <si>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</si>
  <si>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</si>
  <si>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</si>
  <si>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</si>
  <si>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</si>
  <si>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</si>
  <si>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</si>
  <si>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</si>
  <si>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</si>
  <si>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</si>
  <si>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</si>
  <si>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</si>
  <si>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</si>
  <si>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</si>
  <si>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</si>
  <si>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</si>
  <si>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</si>
  <si>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</si>
  <si>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</si>
  <si>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</si>
  <si>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</si>
  <si>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</si>
  <si>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</si>
  <si>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</si>
  <si>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</si>
  <si>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</si>
  <si>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</si>
  <si>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</si>
  <si>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</si>
  <si>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</si>
  <si>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</si>
  <si>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</si>
  <si>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</si>
  <si>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</si>
  <si>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</si>
  <si>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</si>
  <si>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</si>
  <si>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</si>
  <si>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</si>
  <si>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</si>
  <si>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</si>
  <si>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</si>
  <si>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</si>
  <si>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</si>
  <si>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</si>
  <si>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</si>
  <si>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</si>
  <si>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</si>
  <si>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</si>
  <si>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</si>
  <si>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</si>
  <si>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</si>
  <si>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</si>
  <si>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</si>
  <si>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</si>
  <si>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</si>
  <si>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</si>
  <si>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</si>
  <si>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</si>
  <si>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</si>
  <si>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</si>
  <si>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</si>
  <si>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</si>
  <si>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</si>
  <si>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</si>
  <si>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</si>
  <si>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</si>
  <si>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</si>
  <si>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</si>
  <si>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</si>
  <si>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</si>
  <si>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</si>
  <si>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</si>
  <si>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</si>
  <si>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</si>
  <si>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</si>
  <si>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</si>
  <si>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</si>
  <si>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</si>
  <si>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</si>
  <si>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</si>
  <si>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</si>
  <si>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</si>
  <si>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</si>
  <si>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</si>
  <si>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</si>
  <si>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</si>
  <si>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</si>
  <si>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</si>
  <si>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</si>
  <si>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</si>
  <si>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</si>
  <si>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</si>
  <si>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</si>
  <si>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</si>
  <si>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</si>
  <si>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</si>
  <si>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</si>
  <si>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</si>
  <si>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</si>
  <si>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</si>
  <si>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</si>
  <si>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</si>
  <si>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</si>
  <si>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</si>
  <si>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</si>
  <si>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</si>
  <si>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</si>
  <si>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</si>
  <si>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</si>
  <si>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</si>
  <si>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</si>
  <si>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</si>
  <si>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</si>
  <si>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</si>
  <si>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</si>
  <si>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</si>
  <si>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</si>
  <si>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</si>
  <si>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</si>
  <si>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</si>
  <si>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</si>
  <si>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</si>
  <si>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</si>
  <si>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</si>
  <si>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</si>
  <si>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</si>
  <si>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</si>
  <si>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</si>
  <si>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</si>
  <si>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</si>
  <si>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</si>
  <si>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</si>
  <si>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</si>
  <si>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</si>
  <si>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</si>
  <si>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</si>
  <si>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</si>
  <si>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</si>
  <si>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</si>
  <si>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</si>
  <si>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</si>
  <si>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</si>
  <si>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</si>
  <si>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</si>
  <si>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</si>
  <si>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</si>
  <si>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</si>
  <si>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</si>
  <si>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</si>
  <si>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</si>
  <si>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</si>
  <si>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</si>
  <si>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</si>
  <si>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</si>
  <si>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</si>
  <si>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</si>
  <si>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</si>
  <si>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</si>
  <si>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</si>
  <si>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</si>
  <si>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</si>
  <si>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</si>
  <si>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</si>
  <si>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</si>
  <si>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</si>
  <si>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</si>
  <si>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</si>
  <si>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</si>
  <si>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</si>
  <si>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</si>
  <si>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</si>
  <si>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</si>
  <si>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</si>
  <si>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</si>
  <si>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</si>
  <si>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</si>
  <si>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</si>
  <si>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</si>
  <si>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</si>
  <si>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</si>
  <si>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</si>
  <si>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</si>
  <si>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</si>
  <si>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</si>
  <si>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</si>
  <si>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</si>
  <si>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</si>
  <si>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</si>
  <si>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</si>
  <si>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</si>
  <si>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</si>
  <si>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</si>
  <si>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</si>
  <si>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</si>
  <si>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</si>
  <si>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</si>
  <si>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</si>
  <si>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</si>
  <si>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</si>
  <si>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</si>
  <si>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</si>
  <si>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</si>
  <si>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</si>
  <si>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</si>
  <si>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</si>
  <si>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</si>
  <si>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</si>
  <si>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</si>
  <si>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</si>
  <si>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</si>
  <si>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</si>
  <si>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</si>
  <si>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</si>
  <si>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</si>
  <si>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</si>
  <si>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</si>
  <si>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</si>
  <si>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</si>
  <si>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</si>
  <si>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</si>
  <si>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</si>
  <si>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</si>
  <si>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</si>
  <si>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</si>
  <si>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</si>
  <si>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</si>
  <si>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</si>
  <si>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</si>
  <si>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</si>
  <si>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</si>
  <si>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</si>
  <si>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</si>
  <si>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</si>
  <si>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</si>
  <si>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</si>
  <si>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</si>
  <si>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</si>
  <si>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</si>
  <si>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</si>
  <si>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</si>
  <si>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</si>
  <si>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</si>
  <si>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</si>
  <si>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</si>
  <si>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</si>
  <si>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</si>
  <si>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</si>
  <si>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</si>
  <si>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</si>
  <si>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</si>
  <si>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</si>
  <si>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</si>
  <si>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</si>
  <si>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</si>
  <si>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</si>
  <si>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</si>
  <si>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</si>
  <si>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</si>
  <si>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</si>
  <si>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</si>
  <si>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</si>
  <si>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</si>
  <si>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</si>
  <si>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</si>
  <si>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</si>
  <si>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</si>
  <si>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</si>
  <si>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</si>
  <si>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</si>
  <si>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</si>
  <si>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</si>
  <si>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</si>
  <si>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</si>
  <si>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</si>
  <si>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</si>
  <si>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</si>
  <si>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</si>
  <si>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</si>
  <si>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</si>
  <si>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</si>
  <si>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</si>
  <si>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</si>
  <si>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</si>
  <si>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</si>
  <si>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</si>
  <si>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</si>
  <si>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</si>
  <si>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</si>
  <si>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</si>
  <si>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</si>
  <si>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</si>
  <si>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</si>
  <si>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</si>
  <si>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</si>
  <si>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</si>
  <si>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</si>
  <si>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</si>
  <si>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</si>
  <si>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</si>
  <si>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</si>
  <si>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</si>
  <si>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</si>
  <si>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</si>
  <si>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</si>
  <si>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</si>
  <si>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</si>
  <si>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</si>
  <si>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</si>
  <si>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</si>
  <si>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</si>
  <si>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</si>
  <si>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</si>
  <si>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</si>
  <si>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</si>
  <si>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</si>
  <si>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</si>
  <si>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</si>
  <si>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</si>
  <si>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</si>
  <si>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</si>
  <si>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</si>
  <si>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</si>
  <si>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</si>
  <si>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</si>
  <si>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</si>
  <si>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</si>
  <si>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</si>
  <si>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</si>
  <si>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</si>
  <si>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</si>
  <si>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</si>
  <si>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</si>
  <si>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</si>
  <si>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</si>
  <si>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</si>
  <si>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</si>
  <si>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</si>
  <si>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</si>
  <si>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</si>
  <si>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</si>
  <si>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</si>
  <si>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</si>
  <si>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</si>
  <si>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</si>
  <si>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</si>
  <si>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</si>
  <si>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</si>
  <si>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</si>
  <si>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</si>
  <si>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</si>
  <si>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</si>
  <si>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</si>
  <si>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</si>
  <si>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</si>
  <si>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</si>
  <si>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</si>
  <si>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</si>
  <si>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</si>
  <si>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</si>
  <si>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</si>
  <si>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</si>
  <si>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</si>
  <si>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</si>
  <si>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</si>
  <si>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</si>
  <si>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</si>
  <si>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</si>
  <si>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</si>
  <si>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</si>
  <si>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</si>
  <si>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</si>
  <si>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</si>
  <si>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</si>
  <si>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</si>
  <si>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</si>
  <si>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</si>
  <si>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</si>
  <si>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</si>
  <si>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</si>
  <si>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</si>
  <si>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</si>
  <si>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</si>
  <si>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</si>
  <si>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</si>
  <si>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</si>
  <si>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</si>
  <si>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</si>
  <si>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</si>
  <si>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</si>
  <si>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</si>
  <si>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</si>
  <si>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</si>
  <si>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</si>
  <si>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</si>
  <si>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</si>
  <si>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</si>
  <si>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</si>
  <si>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</si>
  <si>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</si>
  <si>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</si>
  <si>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</si>
  <si>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</si>
  <si>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</si>
  <si>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</si>
  <si>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</si>
  <si>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</si>
  <si>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</si>
  <si>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</si>
  <si>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</si>
  <si>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</si>
  <si>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</si>
  <si>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</si>
  <si>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</si>
  <si>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</si>
  <si>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</si>
  <si>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</si>
  <si>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</si>
  <si>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</si>
  <si>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</si>
  <si>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</si>
  <si>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</si>
  <si>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</si>
  <si>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</si>
  <si>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</si>
  <si>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</si>
  <si>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</si>
  <si>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</si>
  <si>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</si>
  <si>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</si>
  <si>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</si>
  <si>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</si>
  <si>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</si>
  <si>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</si>
  <si>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</si>
  <si>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</si>
  <si>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</si>
  <si>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</si>
  <si>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</si>
  <si>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</si>
  <si>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</si>
  <si>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</si>
  <si>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</si>
  <si>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</si>
  <si>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</si>
  <si>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</si>
  <si>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</si>
  <si>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</si>
  <si>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</si>
  <si>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</si>
  <si>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</si>
  <si>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</si>
  <si>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</si>
  <si>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</si>
  <si>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</si>
  <si>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</si>
  <si>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</si>
  <si>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</si>
  <si>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</si>
  <si>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</si>
  <si>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</si>
  <si>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</si>
  <si>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</si>
  <si>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</si>
  <si>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</si>
  <si>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</si>
  <si>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</si>
  <si>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</si>
  <si>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</si>
  <si>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</si>
  <si>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</si>
  <si>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</si>
  <si>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</si>
  <si>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</si>
  <si>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</si>
  <si>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</si>
  <si>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</si>
  <si>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</si>
  <si>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</si>
  <si>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</si>
  <si>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</si>
  <si>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</si>
  <si>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</si>
  <si>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</si>
  <si>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</si>
  <si>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</si>
  <si>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</si>
  <si>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</si>
  <si>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</si>
  <si>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</si>
  <si>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</si>
  <si>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</si>
  <si>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</si>
  <si>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</si>
  <si>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</si>
  <si>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</si>
  <si>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</si>
  <si>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</si>
  <si>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</si>
  <si>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</si>
  <si>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</si>
  <si>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</si>
  <si>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</si>
  <si>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</si>
  <si>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</si>
  <si>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</si>
  <si>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</si>
  <si>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</si>
  <si>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</si>
  <si>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</si>
  <si>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</si>
  <si>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</si>
  <si>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</si>
  <si>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</si>
  <si>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</si>
  <si>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</si>
  <si>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</si>
  <si>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</si>
  <si>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</si>
  <si>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</si>
  <si>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</si>
  <si>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</si>
  <si>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</si>
  <si>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</si>
  <si>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</si>
  <si>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</si>
  <si>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</si>
  <si>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</si>
  <si>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</si>
  <si>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</si>
  <si>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</si>
  <si>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</si>
  <si>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</si>
  <si>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</si>
  <si>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</si>
  <si>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</si>
  <si>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</si>
  <si>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</si>
  <si>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</si>
  <si>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</si>
  <si>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</si>
  <si>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</si>
  <si>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</si>
  <si>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</si>
  <si>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</si>
  <si>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</si>
  <si>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</si>
  <si>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</si>
  <si>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</si>
  <si>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</si>
  <si>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</si>
  <si>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</si>
  <si>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</si>
  <si>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</si>
  <si>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</si>
  <si>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</si>
  <si>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</si>
  <si>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</si>
  <si>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</si>
  <si>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</si>
  <si>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</si>
  <si>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</si>
  <si>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</si>
  <si>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</si>
  <si>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</si>
  <si>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</si>
  <si>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</si>
  <si>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</si>
  <si>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</si>
  <si>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</si>
  <si>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</si>
  <si>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</si>
  <si>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</si>
  <si>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</si>
  <si>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</si>
  <si>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</si>
  <si>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</si>
  <si>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</si>
  <si>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</si>
  <si>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</si>
  <si>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</si>
  <si>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</si>
  <si>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</si>
  <si>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</si>
  <si>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</si>
  <si>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</si>
  <si>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</si>
  <si>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</si>
  <si>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</si>
  <si>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</si>
  <si>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</si>
  <si>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</si>
  <si>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</si>
  <si>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</si>
  <si>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</si>
  <si>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</si>
  <si>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</si>
  <si>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</si>
  <si>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</si>
  <si>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</si>
  <si>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</si>
  <si>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</si>
  <si>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</si>
  <si>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</si>
  <si>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</si>
  <si>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</si>
  <si>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</si>
  <si>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</si>
  <si>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</si>
  <si>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</si>
  <si>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</si>
  <si>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</si>
  <si>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</si>
  <si>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</si>
  <si>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</si>
  <si>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</si>
  <si>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</si>
  <si>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</si>
  <si>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</si>
  <si>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</si>
  <si>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</si>
  <si>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</si>
  <si>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</si>
  <si>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</si>
  <si>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</si>
  <si>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</si>
  <si>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</si>
  <si>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</si>
  <si>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</si>
  <si>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</si>
  <si>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</si>
  <si>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</si>
  <si>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</si>
  <si>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</si>
  <si>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</si>
  <si>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</si>
  <si>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</si>
  <si>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</si>
  <si>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</si>
  <si>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</si>
  <si>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</si>
  <si>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</si>
  <si>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</si>
  <si>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</si>
  <si>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</si>
  <si>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</si>
  <si>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</si>
  <si>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</si>
  <si>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</si>
  <si>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</si>
  <si>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</si>
  <si>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</si>
  <si>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</si>
  <si>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</si>
  <si>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</si>
  <si>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</si>
  <si>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</si>
  <si>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</si>
  <si>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</si>
  <si>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</si>
  <si>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</si>
  <si>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</si>
  <si>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</si>
  <si>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</si>
  <si>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</si>
  <si>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</si>
  <si>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</si>
  <si>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</si>
  <si>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</si>
  <si>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</si>
  <si>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</si>
  <si>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</si>
  <si>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</si>
  <si>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</si>
  <si>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</si>
  <si>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</si>
  <si>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</si>
  <si>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</si>
  <si>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</si>
  <si>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</si>
  <si>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</si>
  <si>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</si>
  <si>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</si>
  <si>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</si>
  <si>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</si>
  <si>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</si>
  <si>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</si>
  <si>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</si>
  <si>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</si>
  <si>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</si>
  <si>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</si>
  <si>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</si>
  <si>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</si>
  <si>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</si>
  <si>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</si>
  <si>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</si>
  <si>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</si>
  <si>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</si>
  <si>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</si>
  <si>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</si>
  <si>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</si>
  <si>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</si>
  <si>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</si>
  <si>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</si>
  <si>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</si>
  <si>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</si>
  <si>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</si>
  <si>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</si>
  <si>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</si>
  <si>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</si>
  <si>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</si>
  <si>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</si>
  <si>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</si>
  <si>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</si>
  <si>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</si>
  <si>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</si>
  <si>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</si>
  <si>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</si>
  <si>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</si>
  <si>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</si>
  <si>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</si>
  <si>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</si>
  <si>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</si>
  <si>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</si>
  <si>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</si>
  <si>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</si>
  <si>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</si>
  <si>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</si>
  <si>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</si>
  <si>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</si>
  <si>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</si>
  <si>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</si>
  <si>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</si>
  <si>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</si>
  <si>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</si>
  <si>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</si>
  <si>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</si>
  <si>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</si>
  <si>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</si>
  <si>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</si>
  <si>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</si>
  <si>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</si>
  <si>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</si>
  <si>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</si>
  <si>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</si>
  <si>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</si>
  <si>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</si>
  <si>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</si>
  <si>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</si>
  <si>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</si>
  <si>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</si>
  <si>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</si>
  <si>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</si>
  <si>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</si>
  <si>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</si>
  <si>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</si>
  <si>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</si>
  <si>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</si>
  <si>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</si>
  <si>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</si>
  <si>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</si>
  <si>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</si>
  <si>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</si>
  <si>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</si>
  <si>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</si>
  <si>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</si>
  <si>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</si>
  <si>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</si>
  <si>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</si>
  <si>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</si>
  <si>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</si>
  <si>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</si>
  <si>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</si>
  <si>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</si>
  <si>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</si>
  <si>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</si>
  <si>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</si>
  <si>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</si>
  <si>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</si>
  <si>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</si>
  <si>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</si>
  <si>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</si>
  <si>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</si>
  <si>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</si>
  <si>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</si>
  <si>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</si>
  <si>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</si>
  <si>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</si>
  <si>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</si>
  <si>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</si>
  <si>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</si>
  <si>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</si>
  <si>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</si>
  <si>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</si>
  <si>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</si>
  <si>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</si>
  <si>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</si>
  <si>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</si>
  <si>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</si>
  <si>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</si>
  <si>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</si>
  <si>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</si>
  <si>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</si>
  <si>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</si>
  <si>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</si>
  <si>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</si>
  <si>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</si>
  <si>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</si>
  <si>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</si>
  <si>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</si>
  <si>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</si>
  <si>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</si>
  <si>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</si>
  <si>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</si>
  <si>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</si>
  <si>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</si>
  <si>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</si>
  <si>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</si>
  <si>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</si>
  <si>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</si>
  <si>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</si>
  <si>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</si>
  <si>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</si>
  <si>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</si>
  <si>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</si>
  <si>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</si>
  <si>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</si>
  <si>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</si>
  <si>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</si>
  <si>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</si>
  <si>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</si>
  <si>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</si>
  <si>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</si>
  <si>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</si>
  <si>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</si>
  <si>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</si>
  <si>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</si>
  <si>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</si>
  <si>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</si>
  <si>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</si>
  <si>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</si>
  <si>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</si>
  <si>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</si>
  <si>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</si>
  <si>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</si>
  <si>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</si>
  <si>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</si>
  <si>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</si>
  <si>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</si>
  <si>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</si>
  <si>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</si>
  <si>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</si>
  <si>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</si>
  <si>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</si>
  <si>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</si>
  <si>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</si>
  <si>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</si>
  <si>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</si>
  <si>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</si>
  <si>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</si>
  <si>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</si>
  <si>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</si>
  <si>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</si>
  <si>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</si>
  <si>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</si>
  <si>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</si>
  <si>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</si>
  <si>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</si>
  <si>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</si>
  <si>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</si>
  <si>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</si>
  <si>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</si>
  <si>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</si>
  <si>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</si>
  <si>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</si>
  <si>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</si>
  <si>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</si>
  <si>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</si>
  <si>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</si>
  <si>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</si>
  <si>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</si>
  <si>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</si>
  <si>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</si>
  <si>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</si>
  <si>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</si>
  <si>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</si>
  <si>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</si>
  <si>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</si>
  <si>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</si>
  <si>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</si>
  <si>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</si>
  <si>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</si>
  <si>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</si>
  <si>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</si>
  <si>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</si>
  <si>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</si>
  <si>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</si>
  <si>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</si>
  <si>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</si>
  <si>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</si>
  <si>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</si>
  <si>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</si>
  <si>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</si>
  <si>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</si>
  <si>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</si>
  <si>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</si>
  <si>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</si>
  <si>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</si>
  <si>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</si>
  <si>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</si>
  <si>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</si>
  <si>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</si>
  <si>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</si>
  <si>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</si>
  <si>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</si>
  <si>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</si>
  <si>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</si>
  <si>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</si>
  <si>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</si>
  <si>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</si>
  <si>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</si>
  <si>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</si>
  <si>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</si>
  <si>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</si>
  <si>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</si>
  <si>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</si>
  <si>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</si>
  <si>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</si>
  <si>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</si>
  <si>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</si>
  <si>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</si>
  <si>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</si>
  <si>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</si>
  <si>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</si>
  <si>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</si>
  <si>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</si>
  <si>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</si>
  <si>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</si>
  <si>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</si>
  <si>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</si>
  <si>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</si>
  <si>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</si>
  <si>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</si>
  <si>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</si>
  <si>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</si>
  <si>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</si>
  <si>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</si>
  <si>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</si>
  <si>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</si>
  <si>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</si>
  <si>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</si>
  <si>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</si>
  <si>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</si>
  <si>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</si>
  <si>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</si>
  <si>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</si>
  <si>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</si>
  <si>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</si>
  <si>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</si>
  <si>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</si>
  <si>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</si>
  <si>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</si>
  <si>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</si>
  <si>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</si>
  <si>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</si>
  <si>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</si>
  <si>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</si>
  <si>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</si>
  <si>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</si>
  <si>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</si>
  <si>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</si>
  <si>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</si>
  <si>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</si>
  <si>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</si>
  <si>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</si>
  <si>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</si>
  <si>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</si>
  <si>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</si>
  <si>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</si>
  <si>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</si>
  <si>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</si>
  <si>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</si>
  <si>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</si>
  <si>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</si>
  <si>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</si>
  <si>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</si>
  <si>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</si>
  <si>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</si>
  <si>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</si>
  <si>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</si>
  <si>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</si>
  <si>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</si>
  <si>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</si>
  <si>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</si>
  <si>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</si>
  <si>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</si>
  <si>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</si>
  <si>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</si>
  <si>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</si>
  <si>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</si>
  <si>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</si>
  <si>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</si>
  <si>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</si>
  <si>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</si>
  <si>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</si>
  <si>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</si>
  <si>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</si>
  <si>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</si>
  <si>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</si>
  <si>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</si>
  <si>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</si>
  <si>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</si>
  <si>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</si>
  <si>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</si>
  <si>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</si>
  <si>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</si>
  <si>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</si>
  <si>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</si>
  <si>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</si>
  <si>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</si>
  <si>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</si>
  <si>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</si>
  <si>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</si>
  <si>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</si>
  <si>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</si>
  <si>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</si>
  <si>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</si>
  <si>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</si>
  <si>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</si>
  <si>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</si>
  <si>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</si>
  <si>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</si>
  <si>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</si>
  <si>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</si>
  <si>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</si>
  <si>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</si>
  <si>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</si>
  <si>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</si>
  <si>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</si>
  <si>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</si>
  <si>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</si>
  <si>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</si>
  <si>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</si>
  <si>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</si>
  <si>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</si>
  <si>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</si>
  <si>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</si>
  <si>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</si>
  <si>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</si>
  <si>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</si>
  <si>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</si>
  <si>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</si>
  <si>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</si>
  <si>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</si>
  <si>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</si>
  <si>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</si>
  <si>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</si>
  <si>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</si>
  <si>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</si>
  <si>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</si>
  <si>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</si>
  <si>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</si>
  <si>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</si>
  <si>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</si>
  <si>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</si>
  <si>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</si>
  <si>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</si>
  <si>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</si>
  <si>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</si>
  <si>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</si>
  <si>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</si>
  <si>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</si>
  <si>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</si>
  <si>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</si>
  <si>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</si>
  <si>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</si>
  <si>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</si>
  <si>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</si>
  <si>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</si>
  <si>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</si>
  <si>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</si>
  <si>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</si>
  <si>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</si>
  <si>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</si>
  <si>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</si>
  <si>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</si>
  <si>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</si>
  <si>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</si>
  <si>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</si>
  <si>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</si>
  <si>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</si>
  <si>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</si>
  <si>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</si>
  <si>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</si>
  <si>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</si>
  <si>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</si>
  <si>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</si>
  <si>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</si>
  <si>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</si>
  <si>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</si>
  <si>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</si>
  <si>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</si>
  <si>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</si>
  <si>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</si>
  <si>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</si>
  <si>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</si>
  <si>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</si>
  <si>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</si>
  <si>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</si>
  <si>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</si>
  <si>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</si>
  <si>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</si>
  <si>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</si>
  <si>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</si>
  <si>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</si>
  <si>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</si>
  <si>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</si>
  <si>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</si>
  <si>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</si>
  <si>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</si>
  <si>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</si>
  <si>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</si>
  <si>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</si>
  <si>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</si>
  <si>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</si>
  <si>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</si>
  <si>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</si>
  <si>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</si>
  <si>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</si>
  <si>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</si>
  <si>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</si>
  <si>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</si>
  <si>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</si>
  <si>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</si>
  <si>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</si>
  <si>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</si>
  <si>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</si>
  <si>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</si>
  <si>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</si>
  <si>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</si>
  <si>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</si>
  <si>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</si>
  <si>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</si>
  <si>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</si>
  <si>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</si>
  <si>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</si>
  <si>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</si>
  <si>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</si>
  <si>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</si>
  <si>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</si>
  <si>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</si>
  <si>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</si>
  <si>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</si>
  <si>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</si>
  <si>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</si>
  <si>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</si>
  <si>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</si>
  <si>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</si>
  <si>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</si>
  <si>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</si>
  <si>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</si>
  <si>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</si>
  <si>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</si>
  <si>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</si>
  <si>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</si>
  <si>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</si>
  <si>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</si>
  <si>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</si>
  <si>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</si>
  <si>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</si>
  <si>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</si>
  <si>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</si>
  <si>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</si>
  <si>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</si>
  <si>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</si>
  <si>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</si>
  <si>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</si>
  <si>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</si>
  <si>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</si>
  <si>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</si>
  <si>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</si>
  <si>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</si>
  <si>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</si>
  <si>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</si>
  <si>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</si>
  <si>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</si>
  <si>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</si>
  <si>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</si>
  <si>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</si>
  <si>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</si>
  <si>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</si>
  <si>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</si>
  <si>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</si>
  <si>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</si>
  <si>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</si>
  <si>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</si>
  <si>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</si>
  <si>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</si>
  <si>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</si>
  <si>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</si>
  <si>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</si>
  <si>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</si>
  <si>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</si>
  <si>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</si>
  <si>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</si>
  <si>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</si>
  <si>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</si>
  <si>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</si>
  <si>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</si>
  <si>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</si>
  <si>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</si>
  <si>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</si>
  <si>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</si>
  <si>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</si>
  <si>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</si>
  <si>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</si>
  <si>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</si>
  <si>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</si>
  <si>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</si>
  <si>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</si>
  <si>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</si>
  <si>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</si>
  <si>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</si>
  <si>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</si>
  <si>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</si>
  <si>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</si>
  <si>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</si>
  <si>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</si>
  <si>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</si>
  <si>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</si>
  <si>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</si>
  <si>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</si>
  <si>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</si>
  <si>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</si>
  <si>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</si>
  <si>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</si>
  <si>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</si>
  <si>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</si>
  <si>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</si>
  <si>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</si>
  <si>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</si>
  <si>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</si>
  <si>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</si>
  <si>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</si>
  <si>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</si>
  <si>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</si>
  <si>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</si>
  <si>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</si>
  <si>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</si>
  <si>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</si>
  <si>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</si>
  <si>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</si>
  <si>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</si>
  <si>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</si>
  <si>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</si>
  <si>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</si>
  <si>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</si>
  <si>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</si>
  <si>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</si>
  <si>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</si>
  <si>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</si>
  <si>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</si>
  <si>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</si>
  <si>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</si>
  <si>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</si>
  <si>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</si>
  <si>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</si>
  <si>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</si>
  <si>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</si>
  <si>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</si>
  <si>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</si>
  <si>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</si>
  <si>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</si>
  <si>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</si>
  <si>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</si>
  <si>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</si>
  <si>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</si>
  <si>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</si>
  <si>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</si>
  <si>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</si>
  <si>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</si>
  <si>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</si>
  <si>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</si>
  <si>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</si>
  <si>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</si>
  <si>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</si>
  <si>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</si>
  <si>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</si>
  <si>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</si>
  <si>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</si>
  <si>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</si>
  <si>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</si>
  <si>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</si>
  <si>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</si>
  <si>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</si>
  <si>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</si>
  <si>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</si>
  <si>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</si>
  <si>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</si>
  <si>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</si>
  <si>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</si>
  <si>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</si>
  <si>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</si>
  <si>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</si>
  <si>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</si>
  <si>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</si>
  <si>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</si>
  <si>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</si>
  <si>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</si>
  <si>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</si>
  <si>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</si>
  <si>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</si>
  <si>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</si>
  <si>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</si>
  <si>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</si>
  <si>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</si>
  <si>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</si>
  <si>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</si>
  <si>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</si>
  <si>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</si>
  <si>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</si>
  <si>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</si>
  <si>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</si>
  <si>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</si>
  <si>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</si>
  <si>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</si>
  <si>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</si>
  <si>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</si>
  <si>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</si>
  <si>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</si>
  <si>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</si>
  <si>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</si>
  <si>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</si>
  <si>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</si>
  <si>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</si>
  <si>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</si>
  <si>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</si>
  <si>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</si>
  <si>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</si>
  <si>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</si>
  <si>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</si>
  <si>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</si>
  <si>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</si>
  <si>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</si>
  <si>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</si>
  <si>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</si>
  <si>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</si>
  <si>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</si>
  <si>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</si>
  <si>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</si>
  <si>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</si>
  <si>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</si>
  <si>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</si>
  <si>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</si>
  <si>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</si>
  <si>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</si>
  <si>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</si>
  <si>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</si>
  <si>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</si>
  <si>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</si>
  <si>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</si>
  <si>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</si>
  <si>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</si>
  <si>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</si>
  <si>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</si>
  <si>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</si>
  <si>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</si>
  <si>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</si>
  <si>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</si>
  <si>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</si>
  <si>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</si>
  <si>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</si>
  <si>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</si>
  <si>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</si>
  <si>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</si>
  <si>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</si>
  <si>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</si>
  <si>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</si>
  <si>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</si>
  <si>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</si>
  <si>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</si>
  <si>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</si>
  <si>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</si>
  <si>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</si>
  <si>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</si>
  <si>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</si>
  <si>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</si>
  <si>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</si>
  <si>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</si>
  <si>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</si>
  <si>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</si>
  <si>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</si>
  <si>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</si>
  <si>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</si>
  <si>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</si>
  <si>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</si>
  <si>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</si>
  <si>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</si>
  <si>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</si>
  <si>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</si>
  <si>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</si>
  <si>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</si>
  <si>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</si>
  <si>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</si>
  <si>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</si>
  <si>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</si>
  <si>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</si>
  <si>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</si>
  <si>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</si>
  <si>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</si>
  <si>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</si>
  <si>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</si>
  <si>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</si>
  <si>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</si>
  <si>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</si>
  <si>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</si>
  <si>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</si>
  <si>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</si>
  <si>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</si>
  <si>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</si>
  <si>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</si>
  <si>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</si>
  <si>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</si>
  <si>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</si>
  <si>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</si>
  <si>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</si>
  <si>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</si>
  <si>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</si>
  <si>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</si>
  <si>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</si>
  <si>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</si>
  <si>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</si>
  <si>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</si>
  <si>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</si>
  <si>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</si>
  <si>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</si>
  <si>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</si>
  <si>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</si>
  <si>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</si>
  <si>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</si>
  <si>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</si>
  <si>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</si>
  <si>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</si>
  <si>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</si>
  <si>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</si>
  <si>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</si>
  <si>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</si>
  <si>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</si>
  <si>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</si>
  <si>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</si>
  <si>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</si>
  <si>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</si>
  <si>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</si>
  <si>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</si>
  <si>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</si>
  <si>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</si>
  <si>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</si>
  <si>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</si>
  <si>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</si>
  <si>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</si>
  <si>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</si>
  <si>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</si>
  <si>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</si>
  <si>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</si>
  <si>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</si>
  <si>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</si>
  <si>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</si>
  <si>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</si>
  <si>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</si>
  <si>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</si>
  <si>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</si>
  <si>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</si>
  <si>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</si>
  <si>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</si>
  <si>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</si>
  <si>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</si>
  <si>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</si>
  <si>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</si>
  <si>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</si>
  <si>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</si>
  <si>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</si>
  <si>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</si>
  <si>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</si>
  <si>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</si>
  <si>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</si>
  <si>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</si>
  <si>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</si>
  <si>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</si>
  <si>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</si>
  <si>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</si>
  <si>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</si>
  <si>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</si>
  <si>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</si>
  <si>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</si>
  <si>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</si>
  <si>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</si>
  <si>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</si>
  <si>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</si>
  <si>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</si>
  <si>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</si>
  <si>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</si>
  <si>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</si>
  <si>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</si>
  <si>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</si>
  <si>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</si>
  <si>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</si>
  <si>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</si>
  <si>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</si>
  <si>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</si>
  <si>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</si>
  <si>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</si>
  <si>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</si>
  <si>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</si>
  <si>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</si>
  <si>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</si>
  <si>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</si>
  <si>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</si>
  <si>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</si>
  <si>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</si>
  <si>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</si>
  <si>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</si>
  <si>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</si>
  <si>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</si>
  <si>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</si>
  <si>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</si>
  <si>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</si>
  <si>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</si>
  <si>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</si>
  <si>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</si>
  <si>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</si>
  <si>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</si>
  <si>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</si>
  <si>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</si>
  <si>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</si>
  <si>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</si>
  <si>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</si>
  <si>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</si>
  <si>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</si>
  <si>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</si>
  <si>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</si>
  <si>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</si>
  <si>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</si>
  <si>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</si>
  <si>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</si>
  <si>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</si>
  <si>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</si>
  <si>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</si>
  <si>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</si>
  <si>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</si>
  <si>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</si>
  <si>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</si>
  <si>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</si>
  <si>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</si>
  <si>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</si>
  <si>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</si>
  <si>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</si>
  <si>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</si>
  <si>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</si>
  <si>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</si>
  <si>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</si>
  <si>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</si>
  <si>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</si>
  <si>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</si>
  <si>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</si>
  <si>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</si>
  <si>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</si>
  <si>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</si>
  <si>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</si>
  <si>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</si>
  <si>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</si>
  <si>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</si>
  <si>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</si>
  <si>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</si>
  <si>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</si>
  <si>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</si>
  <si>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</si>
  <si>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</si>
  <si>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</si>
  <si>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</si>
  <si>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</si>
  <si>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</si>
  <si>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</si>
  <si>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</si>
  <si>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</si>
  <si>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</si>
  <si>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</si>
  <si>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</si>
  <si>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</si>
  <si>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</si>
  <si>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</si>
  <si>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</si>
  <si>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</si>
  <si>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</si>
  <si>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</si>
  <si>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</si>
  <si>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</si>
  <si>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</si>
  <si>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</si>
  <si>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</si>
  <si>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</si>
  <si>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</si>
  <si>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</si>
  <si>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</si>
  <si>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</si>
  <si>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</si>
  <si>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</si>
  <si>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</si>
  <si>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</si>
  <si>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</si>
  <si>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</si>
  <si>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</si>
  <si>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</si>
  <si>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</si>
  <si>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</si>
  <si>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</si>
  <si>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</si>
  <si>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</si>
  <si>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</si>
  <si>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</si>
  <si>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</si>
  <si>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</si>
  <si>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</si>
  <si>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</si>
  <si>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</si>
  <si>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</si>
  <si>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</si>
  <si>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</si>
  <si>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</si>
  <si>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</si>
  <si>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</si>
  <si>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</si>
  <si>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</si>
  <si>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</si>
  <si>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</si>
  <si>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</si>
  <si>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</si>
  <si>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</si>
  <si>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</si>
  <si>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</si>
  <si>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</si>
  <si>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</si>
  <si>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</si>
  <si>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</si>
  <si>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</si>
  <si>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</si>
  <si>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</si>
  <si>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</si>
  <si>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</si>
  <si>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</si>
  <si>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</si>
  <si>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</si>
  <si>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</si>
  <si>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</si>
  <si>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</si>
  <si>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</si>
  <si>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</si>
  <si>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</si>
  <si>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</si>
  <si>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</si>
  <si>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</si>
  <si>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</si>
  <si>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</si>
  <si>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</si>
  <si>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</si>
  <si>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</si>
  <si>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</si>
  <si>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</si>
  <si>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</si>
  <si>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</si>
  <si>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</si>
  <si>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</si>
  <si>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</si>
  <si>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</si>
  <si>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</si>
  <si>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</si>
  <si>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</si>
  <si>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</si>
  <si>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</si>
  <si>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</si>
  <si>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</si>
  <si>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</si>
  <si>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</si>
  <si>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</si>
  <si>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</si>
  <si>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</si>
  <si>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</si>
  <si>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</si>
  <si>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</si>
  <si>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</si>
  <si>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</si>
  <si>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</si>
  <si>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</si>
  <si>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</si>
  <si>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</si>
  <si>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</si>
  <si>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</si>
  <si>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</si>
  <si>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</si>
  <si>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</si>
  <si>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</si>
  <si>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</si>
  <si>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</si>
  <si>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</si>
  <si>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</si>
  <si>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</si>
  <si>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</si>
  <si>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</si>
  <si>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</si>
  <si>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</si>
  <si>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</si>
  <si>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</si>
  <si>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</si>
  <si>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</si>
  <si>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</si>
  <si>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</si>
  <si>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</si>
  <si>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</si>
  <si>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</si>
  <si>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</si>
  <si>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</si>
  <si>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</si>
  <si>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</si>
  <si>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</si>
  <si>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</si>
  <si>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</si>
  <si>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</si>
  <si>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</si>
  <si>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</si>
  <si>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</si>
  <si>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</si>
  <si>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</si>
  <si>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</si>
  <si>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</si>
  <si>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</si>
  <si>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</si>
  <si>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</si>
  <si>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</si>
  <si>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</si>
  <si>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</si>
  <si>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</si>
  <si>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</si>
  <si>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</si>
  <si>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</si>
  <si>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</si>
  <si>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</si>
  <si>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</si>
  <si>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</si>
  <si>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</si>
  <si>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</si>
  <si>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</si>
  <si>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</si>
  <si>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</si>
  <si>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</si>
  <si>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</si>
  <si>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</si>
  <si>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</si>
  <si>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</si>
  <si>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</si>
  <si>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</si>
  <si>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</si>
  <si>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</si>
  <si>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</si>
  <si>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</si>
  <si>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</si>
  <si>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</si>
  <si>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</si>
  <si>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</si>
  <si>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</si>
  <si>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</si>
  <si>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</si>
  <si>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</si>
  <si>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</si>
  <si>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</si>
  <si>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</si>
  <si>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</si>
  <si>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</si>
  <si>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</si>
  <si>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</si>
  <si>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</si>
  <si>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</si>
  <si>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</si>
  <si>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</si>
  <si>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</si>
  <si>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</si>
  <si>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</si>
  <si>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</si>
  <si>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</si>
  <si>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</si>
  <si>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</si>
  <si>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</si>
  <si>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</si>
  <si>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</si>
  <si>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</si>
  <si>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</si>
  <si>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</si>
  <si>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</si>
  <si>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</si>
  <si>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</si>
  <si>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</si>
  <si>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</si>
  <si>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</si>
  <si>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</si>
  <si>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</si>
  <si>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</si>
  <si>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</si>
  <si>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</si>
  <si>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</si>
  <si>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</si>
  <si>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</si>
  <si>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</si>
  <si>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</si>
  <si>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</si>
  <si>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</si>
  <si>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</si>
  <si>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</si>
  <si>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</si>
  <si>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</si>
  <si>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</si>
  <si>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</si>
  <si>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</si>
  <si>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</si>
  <si>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</si>
  <si>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</si>
  <si>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</si>
  <si>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</si>
  <si>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</si>
  <si>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</si>
  <si>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</si>
  <si>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</si>
  <si>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</si>
  <si>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</si>
  <si>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</si>
  <si>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</si>
  <si>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</si>
  <si>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</si>
  <si>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</si>
  <si>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</si>
  <si>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</si>
  <si>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</si>
  <si>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</si>
  <si>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</si>
  <si>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</si>
  <si>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</si>
  <si>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</si>
  <si>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</si>
  <si>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</si>
  <si>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</si>
  <si>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</si>
  <si>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</si>
  <si>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</si>
  <si>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</si>
  <si>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</si>
  <si>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</si>
  <si>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</si>
  <si>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</si>
  <si>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</si>
  <si>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</si>
  <si>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</si>
  <si>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</si>
  <si>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</si>
  <si>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</si>
  <si>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</si>
  <si>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</si>
  <si>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</si>
  <si>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</si>
  <si>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</si>
  <si>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</si>
  <si>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</si>
  <si>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</si>
  <si>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</si>
  <si>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</si>
  <si>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</si>
  <si>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</si>
  <si>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</si>
  <si>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</si>
  <si>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</si>
  <si>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</si>
  <si>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</si>
  <si>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</si>
  <si>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</si>
  <si>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</si>
  <si>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</si>
  <si>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</si>
  <si>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</si>
  <si>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</si>
  <si>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</si>
  <si>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</si>
  <si>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</si>
  <si>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</si>
  <si>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</si>
  <si>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</si>
  <si>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</si>
  <si>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</si>
  <si>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</si>
  <si>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</si>
  <si>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</si>
  <si>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</si>
  <si>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</si>
  <si>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</si>
  <si>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</si>
  <si>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</si>
  <si>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</si>
  <si>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</si>
  <si>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</si>
  <si>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</si>
  <si>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</si>
  <si>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</si>
  <si>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</si>
  <si>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</si>
  <si>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</si>
  <si>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</si>
  <si>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</si>
  <si>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</si>
  <si>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</si>
  <si>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</si>
  <si>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</si>
  <si>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</si>
  <si>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</si>
  <si>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</si>
  <si>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</si>
  <si>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</si>
  <si>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</si>
  <si>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</si>
  <si>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</si>
  <si>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</si>
  <si>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</si>
  <si>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</si>
  <si>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</si>
  <si>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</si>
  <si>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</si>
  <si>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</si>
  <si>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</si>
  <si>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</si>
  <si>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</si>
  <si>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</si>
  <si>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</si>
  <si>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</si>
  <si>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</si>
  <si>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</si>
  <si>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</si>
  <si>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</si>
  <si>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</si>
  <si>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</si>
  <si>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</si>
  <si>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</si>
  <si>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</si>
  <si>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</si>
  <si>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</si>
  <si>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</si>
  <si>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</si>
  <si>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</si>
  <si>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</si>
  <si>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</si>
  <si>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</si>
  <si>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</si>
  <si>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</si>
  <si>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</si>
  <si>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</si>
  <si>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</si>
  <si>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</si>
  <si>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</si>
  <si>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</si>
  <si>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</si>
  <si>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</si>
  <si>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</si>
  <si>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</si>
  <si>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</si>
  <si>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</si>
  <si>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</si>
  <si>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</si>
  <si>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</si>
  <si>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</si>
  <si>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</si>
  <si>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</si>
  <si>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</si>
  <si>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</si>
  <si>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</si>
  <si>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</si>
  <si>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</si>
  <si>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</si>
  <si>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</si>
  <si>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</si>
  <si>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</si>
  <si>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</si>
  <si>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</si>
  <si>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</si>
  <si>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</si>
  <si>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</si>
  <si>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</si>
  <si>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</si>
  <si>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</si>
  <si>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</si>
  <si>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</si>
  <si>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</si>
  <si>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</si>
  <si>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</si>
  <si>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</si>
  <si>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</si>
  <si>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</si>
  <si>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</si>
  <si>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</si>
  <si>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</si>
  <si>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</si>
  <si>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</si>
  <si>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</si>
  <si>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</si>
  <si>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</si>
  <si>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</si>
  <si>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</si>
  <si>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</si>
  <si>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</si>
  <si>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</si>
  <si>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</si>
  <si>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</si>
  <si>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</si>
  <si>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</si>
  <si>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</si>
  <si>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</si>
  <si>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</si>
  <si>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</si>
  <si>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</si>
  <si>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</si>
  <si>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</si>
  <si>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</si>
  <si>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</si>
  <si>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</si>
  <si>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</si>
  <si>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</si>
  <si>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</si>
  <si>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</si>
  <si>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</si>
  <si>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</si>
  <si>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</si>
  <si>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</si>
  <si>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</si>
  <si>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</si>
  <si>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</si>
  <si>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</si>
  <si>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</si>
  <si>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</si>
  <si>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</si>
  <si>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</si>
  <si>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</si>
  <si>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</si>
  <si>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</si>
  <si>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</si>
  <si>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</si>
  <si>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</si>
  <si>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</si>
  <si>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</si>
  <si>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</si>
  <si>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</si>
  <si>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</si>
  <si>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</si>
  <si>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</si>
  <si>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</si>
  <si>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</si>
  <si>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</si>
  <si>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</si>
  <si>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</si>
  <si>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</si>
  <si>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</si>
  <si>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</si>
  <si>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</si>
  <si>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</si>
  <si>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</si>
  <si>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</si>
  <si>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</si>
  <si>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</si>
  <si>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</si>
  <si>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</si>
  <si>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</si>
  <si>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</si>
  <si>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</si>
  <si>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</si>
  <si>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</si>
  <si>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</si>
  <si>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</si>
  <si>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</si>
  <si>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</si>
  <si>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</si>
  <si>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</si>
  <si>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</si>
  <si>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</si>
  <si>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</si>
  <si>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</si>
  <si>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</si>
  <si>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</si>
  <si>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</si>
  <si>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</si>
  <si>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</si>
  <si>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</si>
  <si>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</si>
  <si>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</si>
  <si>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</si>
  <si>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</si>
  <si>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</si>
  <si>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</si>
  <si>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</si>
  <si>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</si>
  <si>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</si>
  <si>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</si>
  <si>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</si>
  <si>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</si>
  <si>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</si>
  <si>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</si>
  <si>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</si>
  <si>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</si>
  <si>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</si>
  <si>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</si>
  <si>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</si>
  <si>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</si>
  <si>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</si>
  <si>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</si>
  <si>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</si>
  <si>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</si>
  <si>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</si>
  <si>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</si>
  <si>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</si>
  <si>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</si>
  <si>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</si>
  <si>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</si>
  <si>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</si>
  <si>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</si>
  <si>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</si>
  <si>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</si>
  <si>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</si>
  <si>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</si>
  <si>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</si>
  <si>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</si>
  <si>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</si>
  <si>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</si>
  <si>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</si>
  <si>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</si>
  <si>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</si>
  <si>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</si>
  <si>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</si>
  <si>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</si>
  <si>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</si>
  <si>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</si>
  <si>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</si>
  <si>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</si>
  <si>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</si>
  <si>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</si>
  <si>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</si>
  <si>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</si>
  <si>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</si>
  <si>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</si>
  <si>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</si>
  <si>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</si>
  <si>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</si>
  <si>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</si>
  <si>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</si>
  <si>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</si>
  <si>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</si>
  <si>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</si>
  <si>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</si>
  <si>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</si>
  <si>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</si>
  <si>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</si>
  <si>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</si>
  <si>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</si>
  <si>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</si>
  <si>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</si>
  <si>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</si>
  <si>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</si>
  <si>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</si>
  <si>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</si>
  <si>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</si>
  <si>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</si>
  <si>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</si>
  <si>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</si>
  <si>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</si>
  <si>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</si>
  <si>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</si>
  <si>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</si>
  <si>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</si>
  <si>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</si>
  <si>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</si>
  <si>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</si>
  <si>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</si>
  <si>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</si>
  <si>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</si>
  <si>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</si>
  <si>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</si>
  <si>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</si>
  <si>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</si>
  <si>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</si>
  <si>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</si>
  <si>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</si>
  <si>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</si>
  <si>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</si>
  <si>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</si>
  <si>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</si>
  <si>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</si>
  <si>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</si>
  <si>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</si>
  <si>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</si>
  <si>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</si>
  <si>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</si>
  <si>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</si>
  <si>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</si>
  <si>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</si>
  <si>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</si>
  <si>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</si>
  <si>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</si>
  <si>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</si>
  <si>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</si>
  <si>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</si>
  <si>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</si>
  <si>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</si>
  <si>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</si>
  <si>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</si>
  <si>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</si>
  <si>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</si>
  <si>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</si>
  <si>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</si>
  <si>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</si>
  <si>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</si>
  <si>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</si>
  <si>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</si>
  <si>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</si>
  <si>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</si>
  <si>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</si>
  <si>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</si>
  <si>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</si>
  <si>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</si>
  <si>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</si>
  <si>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</si>
  <si>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</si>
  <si>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</si>
  <si>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</si>
  <si>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</si>
  <si>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</si>
  <si>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</si>
  <si>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</si>
  <si>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</si>
  <si>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</si>
  <si>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</si>
  <si>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</si>
  <si>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</si>
  <si>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</si>
  <si>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</si>
  <si>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</si>
  <si>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</si>
  <si>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</si>
  <si>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</si>
  <si>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</si>
  <si>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</si>
  <si>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</si>
  <si>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</si>
  <si>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</si>
  <si>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</si>
  <si>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</si>
  <si>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</si>
  <si>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</si>
  <si>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</si>
  <si>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</si>
  <si>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</si>
  <si>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</si>
  <si>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</si>
  <si>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</si>
  <si>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</si>
  <si>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</si>
  <si>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</si>
  <si>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</si>
  <si>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</si>
  <si>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</si>
  <si>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</si>
  <si>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</si>
  <si>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</si>
  <si>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</si>
  <si>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</si>
  <si>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</si>
  <si>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</si>
  <si>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</si>
  <si>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</si>
  <si>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</si>
  <si>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</si>
  <si>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</si>
  <si>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</si>
  <si>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</si>
  <si>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</si>
  <si>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</si>
  <si>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</si>
  <si>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</si>
  <si>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</si>
  <si>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</si>
  <si>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</si>
  <si>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</si>
  <si>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</si>
  <si>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</si>
  <si>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</si>
  <si>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</si>
  <si>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</si>
  <si>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</si>
  <si>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</si>
  <si>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</si>
  <si>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</si>
  <si>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</si>
  <si>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</si>
  <si>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</si>
  <si>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</si>
  <si>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</si>
  <si>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</si>
  <si>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</si>
  <si>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</si>
  <si>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</si>
  <si>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</si>
  <si>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</si>
  <si>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</si>
  <si>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</si>
  <si>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</si>
  <si>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</si>
  <si>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</si>
  <si>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</si>
  <si>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</si>
  <si>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</si>
  <si>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</si>
  <si>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</si>
  <si>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</si>
  <si>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</si>
  <si>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</si>
  <si>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</si>
  <si>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</si>
  <si>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</si>
  <si>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</si>
  <si>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</si>
  <si>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</si>
  <si>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</si>
  <si>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</si>
  <si>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</si>
  <si>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</si>
  <si>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</si>
  <si>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</si>
  <si>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</si>
  <si>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</si>
  <si>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</si>
  <si>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</si>
  <si>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</si>
  <si>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</si>
  <si>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</si>
  <si>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</si>
  <si>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</si>
  <si>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</si>
  <si>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</si>
  <si>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</si>
  <si>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</si>
  <si>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</si>
  <si>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</si>
  <si>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</si>
  <si>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</si>
  <si>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</si>
  <si>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</si>
  <si>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</si>
  <si>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</si>
  <si>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</si>
  <si>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</si>
  <si>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</si>
  <si>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</si>
  <si>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</si>
  <si>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</si>
  <si>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</si>
  <si>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</si>
  <si>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</si>
  <si>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</si>
  <si>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</si>
  <si>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</si>
  <si>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</si>
  <si>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</si>
  <si>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</si>
  <si>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</si>
  <si>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</si>
  <si>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</si>
  <si>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</si>
  <si>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</si>
  <si>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</si>
  <si>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</si>
  <si>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</si>
  <si>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</si>
  <si>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</si>
  <si>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</si>
  <si>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</si>
  <si>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</si>
  <si>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</si>
  <si>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</si>
  <si>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</si>
  <si>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</si>
  <si>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</si>
  <si>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</si>
  <si>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</si>
  <si>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</si>
  <si>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</si>
  <si>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</si>
  <si>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</si>
  <si>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</si>
  <si>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</si>
  <si>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</si>
  <si>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</si>
  <si>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</si>
  <si>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</si>
  <si>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</si>
  <si>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</si>
  <si>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</si>
  <si>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</si>
  <si>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</si>
  <si>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</si>
  <si>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</si>
  <si>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</si>
  <si>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</si>
  <si>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</si>
  <si>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</si>
  <si>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</si>
  <si>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</si>
  <si>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</si>
  <si>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</si>
  <si>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</si>
  <si>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</si>
  <si>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</si>
  <si>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</si>
  <si>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</si>
  <si>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</si>
  <si>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</si>
  <si>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</si>
  <si>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</si>
  <si>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</si>
  <si>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</si>
  <si>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</si>
  <si>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</si>
  <si>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</si>
  <si>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</si>
  <si>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</si>
  <si>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</si>
  <si>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</si>
  <si>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</si>
  <si>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</si>
  <si>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</si>
  <si>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</si>
  <si>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</si>
  <si>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</si>
  <si>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</si>
  <si>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</si>
  <si>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</si>
  <si>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</si>
  <si>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</si>
  <si>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</si>
  <si>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</si>
  <si>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</si>
  <si>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</si>
  <si>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</si>
  <si>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</si>
  <si>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</si>
  <si>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</si>
  <si>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</si>
  <si>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</si>
  <si>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</si>
  <si>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</si>
  <si>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</si>
  <si>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</si>
  <si>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</si>
  <si>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</si>
  <si>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</si>
  <si>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</si>
  <si>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</si>
  <si>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</si>
  <si>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</si>
  <si>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</si>
  <si>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</si>
  <si>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</si>
  <si>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</si>
  <si>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</si>
  <si>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</si>
  <si>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</si>
  <si>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</si>
  <si>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</si>
  <si>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</si>
  <si>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</si>
  <si>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</si>
  <si>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</si>
  <si>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</si>
  <si>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</si>
  <si>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</si>
  <si>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</si>
  <si>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</si>
  <si>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</si>
  <si>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</si>
  <si>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</si>
  <si>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</si>
  <si>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</si>
  <si>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</si>
  <si>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</si>
  <si>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</si>
  <si>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</si>
  <si>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</si>
  <si>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</si>
  <si>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</si>
  <si>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</si>
  <si>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</si>
  <si>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</si>
  <si>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</si>
  <si>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</si>
  <si>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</si>
  <si>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</si>
  <si>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</si>
  <si>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</si>
  <si>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</si>
  <si>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</si>
  <si>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</si>
  <si>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</si>
  <si>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</si>
  <si>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</si>
  <si>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</si>
  <si>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</si>
  <si>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</si>
  <si>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</si>
  <si>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</si>
  <si>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</si>
  <si>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</si>
  <si>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</si>
  <si>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</si>
  <si>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</si>
  <si>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</si>
  <si>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</si>
  <si>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</si>
  <si>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</si>
  <si>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</si>
  <si>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</si>
  <si>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</si>
  <si>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</si>
  <si>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</si>
  <si>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</si>
  <si>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</si>
  <si>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</si>
  <si>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</si>
  <si>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</si>
  <si>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</si>
  <si>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</si>
  <si>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</si>
  <si>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</si>
  <si>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</si>
  <si>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</si>
  <si>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</si>
  <si>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</si>
  <si>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</si>
  <si>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</si>
  <si>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</si>
  <si>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</si>
  <si>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</si>
  <si>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</si>
  <si>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</si>
  <si>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</si>
  <si>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</si>
  <si>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</si>
  <si>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</si>
  <si>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</si>
  <si>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</si>
  <si>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</si>
  <si>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</si>
  <si>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</si>
  <si>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</si>
  <si>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</si>
  <si>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</si>
  <si>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</si>
  <si>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</si>
  <si>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</si>
  <si>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</si>
  <si>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</si>
  <si>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</si>
  <si>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</si>
  <si>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</si>
  <si>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</si>
  <si>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</si>
  <si>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</si>
  <si>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</si>
  <si>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</si>
  <si>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</si>
  <si>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</si>
  <si>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</si>
  <si>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</si>
  <si>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</si>
  <si>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</si>
  <si>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</si>
  <si>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</si>
  <si>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</si>
  <si>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</si>
  <si>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</si>
  <si>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</si>
  <si>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</si>
  <si>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</si>
  <si>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</si>
  <si>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</si>
  <si>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</si>
  <si>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</si>
  <si>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</si>
  <si>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</si>
  <si>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</si>
  <si>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</si>
  <si>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</si>
  <si>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</si>
  <si>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</si>
  <si>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</si>
  <si>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</si>
  <si>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</si>
  <si>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</si>
  <si>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</si>
  <si>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</si>
  <si>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</si>
  <si>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</si>
  <si>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</si>
  <si>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</si>
  <si>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</si>
  <si>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</si>
  <si>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</si>
  <si>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</si>
  <si>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</si>
  <si>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</si>
  <si>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</si>
  <si>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</si>
  <si>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</si>
  <si>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</si>
  <si>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</si>
  <si>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</si>
  <si>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</si>
  <si>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</si>
  <si>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</si>
  <si>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</si>
  <si>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</si>
  <si>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</si>
  <si>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</si>
  <si>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</si>
  <si>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</si>
  <si>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</si>
  <si>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</si>
  <si>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</si>
  <si>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</si>
  <si>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</si>
  <si>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</si>
  <si>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</si>
  <si>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</si>
  <si>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</si>
  <si>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</si>
  <si>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</si>
  <si>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</si>
  <si>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</si>
  <si>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</si>
  <si>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</si>
  <si>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</si>
  <si>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</si>
  <si>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</si>
  <si>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</si>
  <si>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</si>
  <si>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</si>
  <si>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</si>
  <si>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</si>
  <si>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</si>
  <si>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</si>
  <si>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</si>
  <si>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</si>
  <si>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</si>
  <si>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</si>
  <si>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</si>
  <si>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</si>
  <si>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</si>
  <si>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</si>
  <si>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</si>
  <si>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</si>
  <si>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</si>
  <si>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</si>
  <si>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</si>
  <si>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</si>
  <si>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</si>
  <si>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</si>
  <si>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</si>
  <si>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</si>
  <si>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</si>
  <si>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</si>
  <si>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</si>
  <si>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</si>
  <si>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</si>
  <si>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</si>
  <si>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</si>
  <si>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</si>
  <si>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</si>
  <si>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</si>
  <si>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</si>
  <si>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</si>
  <si>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</si>
  <si>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</si>
  <si>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</si>
  <si>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</si>
  <si>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</si>
  <si>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</si>
  <si>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</si>
  <si>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</si>
  <si>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</si>
  <si>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</si>
  <si>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</si>
  <si>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</si>
  <si>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</si>
  <si>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</si>
  <si>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</si>
  <si>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</si>
  <si>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</si>
  <si>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</si>
  <si>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</si>
  <si>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</si>
  <si>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</si>
  <si>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</si>
  <si>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</si>
  <si>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</si>
  <si>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</si>
  <si>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</si>
  <si>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</si>
  <si>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</si>
  <si>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</si>
  <si>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</si>
  <si>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</si>
  <si>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</si>
  <si>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</si>
  <si>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</si>
  <si>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</si>
  <si>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</si>
  <si>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</si>
  <si>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</si>
  <si>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</si>
  <si>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</si>
  <si>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</si>
  <si>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</si>
  <si>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</si>
  <si>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</si>
  <si>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</si>
  <si>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</si>
  <si>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</si>
  <si>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</si>
  <si>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</si>
  <si>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</si>
  <si>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</si>
  <si>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</si>
  <si>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</si>
  <si>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</si>
  <si>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</si>
  <si>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</si>
  <si>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</si>
  <si>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</si>
  <si>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</si>
  <si>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</si>
  <si>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</si>
  <si>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</si>
  <si>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</si>
  <si>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</si>
  <si>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</si>
  <si>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</si>
  <si>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</si>
  <si>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</si>
  <si>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</si>
  <si>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</si>
  <si>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</si>
  <si>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</si>
  <si>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</si>
  <si>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</si>
  <si>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</si>
  <si>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</si>
  <si>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</si>
  <si>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</si>
  <si>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</si>
  <si>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</si>
  <si>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</si>
  <si>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</si>
  <si>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</si>
  <si>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</si>
  <si>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</si>
  <si>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</si>
  <si>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</si>
  <si>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</si>
  <si>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</si>
  <si>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</si>
  <si>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</si>
  <si>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</si>
  <si>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</si>
  <si>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</si>
  <si>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</si>
  <si>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</si>
  <si>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</si>
  <si>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</si>
  <si>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</si>
  <si>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</si>
  <si>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</si>
  <si>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</si>
  <si>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</si>
  <si>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</si>
  <si>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</si>
  <si>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</si>
  <si>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</si>
  <si>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</si>
  <si>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</si>
  <si>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</si>
  <si>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</si>
  <si>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</si>
  <si>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</si>
  <si>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</si>
  <si>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</si>
  <si>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</si>
  <si>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</si>
  <si>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</si>
  <si>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</si>
  <si>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</si>
  <si>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</si>
  <si>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</si>
  <si>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</si>
  <si>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</si>
  <si>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</si>
  <si>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</si>
  <si>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</si>
  <si>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</si>
  <si>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</si>
  <si>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</si>
  <si>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PCM-20251122-00000321</t>
  </si>
  <si>
    <t xml:space="preserve">Restored by PG </t>
  </si>
  <si>
    <t xml:space="preserve"> PCM-20250215-00000830 </t>
  </si>
  <si>
    <t>LTE site still down and  site located in aramco area access issue need special permission</t>
  </si>
  <si>
    <t>NO PCM</t>
  </si>
  <si>
    <t>SCECO Cut in Area and Team saving Hub Site, another Team on the way Need 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</si>
  <si>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</si>
  <si>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</si>
  <si>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</si>
  <si>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</si>
  <si>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</si>
  <si>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</si>
  <si>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</si>
  <si>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</si>
  <si>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</si>
  <si>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</si>
  <si>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</si>
  <si>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</si>
  <si>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PCM-20251122-00000632</t>
  </si>
  <si>
    <t xml:space="preserve">EM team need 20 min </t>
  </si>
  <si>
    <t>PCM-20251122-00000538</t>
  </si>
  <si>
    <t xml:space="preserve">ETA 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</si>
</sst>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0" borderId="9" xfId="0" applyFont="1" applyBorder="1" applyAlignment="1">
      <alignment horizontal="center" vertical="center"/>
    </xf>
    <xf numFmtId="165" fontId="20"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0" totalsRowShown="0" headerRowDxfId="157" dataDxfId="156" headerRowBorderDxfId="154" tableBorderDxfId="155" totalsRowBorderDxfId="153">
  <autoFilter ref="A1:CJ1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8" totalsRowShown="0" headerRowDxfId="64" dataDxfId="63" headerRowBorderDxfId="61" tableBorderDxfId="62">
  <autoFilter ref="A1:L9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2" totalsRowShown="0" headerRowDxfId="48" dataDxfId="47" headerRowBorderDxfId="45" tableBorderDxfId="46" totalsRowBorderDxfId="44">
  <autoFilter ref="A1:L44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6" totalsRowShown="0" headerRowDxfId="31" dataDxfId="30" headerRowBorderDxfId="28" tableBorderDxfId="29">
  <autoFilter ref="A1:L9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 totalsRowShown="0" headerRowDxfId="15" dataDxfId="14" headerRowBorderDxfId="12" tableBorderDxfId="13">
  <autoFilter ref="A1:L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7"/>
  <sheetViews>
    <sheetView workbookViewId="0">
      <selection activeCell="D7" sqref="D7"/>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320.51975648148073</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45983.468182407407</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45983.468182407407</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45983.468182407407</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45983.468182407407</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45983.468182407407</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45983.468182407407</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45983.468182407407</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45983.468182407407</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45983.468182407407</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45983.468182407407</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45983.468182407407</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45983.468182407407</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45983.468182407407</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45983.468182407407</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45983.468182407407</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45983.468182407407</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45983.468182407407</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45983.468182407407</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45983.468182407407</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45983.468182407407</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45983.468182407407</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45983.468182407407</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45983.468182407407</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45983.468182407407</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45983.468182407407</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45983.468182407407</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45983.468182407407</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45983.468182407407</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45983.468182407407</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45983.468182407407</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45983.468182407407</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45983.468182407407</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45983.468182407407</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45983.468182407407</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45983.468182407407</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45983.468182407407</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45983.468182407407</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45983.468182407407</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45983.468182407407</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45983.468182407407</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45983.468182407407</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45983.468182407407</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45983.468182407407</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45983.468182407407</v>
      </c>
      <c r="H46" s="143"/>
      <c r="I46" s="141" t="str">
        <f>IFERROR(VLOOKUP(D46,DB!A:F,6,0),"")</f>
        <v/>
      </c>
      <c r="J46" s="141" t="str">
        <f>IFERROR(VLOOKUP(D46,DB!A:G,7,0),"")</f>
        <v/>
      </c>
      <c r="K46" s="145"/>
      <c r="L46" s="146" t="str">
        <f>IFERROR(VLOOKUP(D46,DB!A:I,9,0),"")</f>
        <v/>
      </c>
    </row>
    <row r="47" spans="1:12" ht="15" customHeight="1">
      <c r="A47" s="147"/>
      <c r="B47" s="134" t="str">
        <f>IFERROR(VLOOKUP(D47,DB!A:K,11,0),"")</f>
        <v/>
      </c>
      <c r="C47" s="134"/>
      <c r="D47" s="148"/>
      <c r="E47" s="135"/>
      <c r="F47" s="136"/>
      <c r="G47" s="137">
        <f ca="1">IFERROR(NOW()-F47,"-")</f>
        <v>45983.468182407407</v>
      </c>
      <c r="H47" s="136"/>
      <c r="I47" s="134" t="str">
        <f>IFERROR(VLOOKUP(D47,DB!A:F,6,0),"")</f>
        <v/>
      </c>
      <c r="J47" s="134" t="str">
        <f>IFERROR(VLOOKUP(D47,DB!A:G,7,0),"")</f>
        <v/>
      </c>
      <c r="K47" s="138"/>
      <c r="L47" s="139" t="str">
        <f>IFERROR(VLOOKUP(D47,DB!A:I,9,0),"")</f>
        <v/>
      </c>
    </row>
  </sheetData>
  <customSheetViews>
    <customSheetView guid="{F6042A99-DD27-4453-835D-0834D95730CC}" filter="1" showAutoFilter="1">
      <pageMargins left="0" right="0" top="0" bottom="0" header="0" footer="0"/>
      <autoFilter ref="B1:M1" xr:uid="{7653722F-361F-4D8A-AB4C-F48BD7082351}"/>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0"/>
  <sheetViews>
    <sheetView workbookViewId="0">
      <pane ySplit="1" topLeftCell="C8" activePane="bottomLeft" state="frozen"/>
      <selection pane="bottomLeft"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158.46834444444539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61">
        <v>1</v>
      </c>
      <c r="D4" s="19" t="s">
        <v>24539</v>
      </c>
      <c r="E4" s="84" t="s">
        <v>39021</v>
      </c>
      <c r="F4" s="103">
        <v>45983.293981481482</v>
      </c>
      <c r="G4" s="104">
        <f ca="1">IFERROR(NOW()-F4,"-")</f>
        <v>0.17420092592510628</v>
      </c>
      <c r="H4" s="103">
        <v>45983.290509259263</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45983.468182407407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45983.468182407407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45983.468182407407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45983.468182407407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45983.468182407407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45983.468182407407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45983.468182407407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45983.468182407407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45983.468182407407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45983.468182407407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45983.468182407407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45983.468182407407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45983.468182407407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45983.468182407407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45983.468182407407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45983.468182407407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45983.468182407407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45983.468182407407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45983.468182407407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45983.468182407407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45983.468182407407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45983.468182407407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45983.468182407407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45983.468182407407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45983.468182407407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45983.468182407407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45983.468182407407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45983.468182407407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45983.468182407407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45983.468182407407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45983.468182407407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45983.468182407407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45983.468182407407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45983.468182407407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45983.468182407407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45983.468182407407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45983.468182407407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45983.468182407407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45983.468182407407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45983.468182407407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45983.468182407407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45983.468182407407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45983.468182407407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45983.468182407407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45983.468182407407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45983.468182407407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45983.468182407407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45983.468182407407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45983.468182407407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45983.468182407407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45983.468182407407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45983.468182407407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45983.468182407407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45983.468182407407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45983.468182407407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45983.468182407407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45983.468182407407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45983.468182407407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45983.468182407407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45983.468182407407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45983.468182407407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45983.468182407407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45983.468182407407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45983.468182407407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45983.468182407407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45983.468182407407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45983.468182407407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45983.468182407407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45983.468182407407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45983.468182407407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45983.468182407407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45983.468182407407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45983.468182407407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45983.468182407407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45983.468182407407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45983.468182407407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45983.468182407407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45983.468182407407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45983.468182407407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45983.468182407407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45983.468182407407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45983.468182407407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45983.468182407407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45983.468182407407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45983.468182407407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45983.468182407407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45983.468182407407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45983.468182407407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45983.468182407407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45983.468182407407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45983.468182407407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45983.468182407407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45983.468182407407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45983.468182407407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45983.468182407407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45983.468182407407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45983.468182407407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45983.468182407407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45983.468182407407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45983.468182407407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45983.468182407407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45983.468182407407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45983.468182407407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45983.468182407407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45983.468182407407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45983.468182407407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45983.468182407407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45983.468182407407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45983.468182407407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45983.468182407407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45983.468182407407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45983.468182407407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45983.468182407407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45983.468182407407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45983.468182407407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45983.468182407407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45983.468182407407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45983.468182407407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45983.468182407407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45983.468182407407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45983.468182407407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45983.468182407407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45983.468182407407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45983.468182407407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45983.468182407407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45983.468182407407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45983.468182407407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45983.468182407407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45983.468182407407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45983.468182407407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45983.468182407407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45983.468182407407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45983.468182407407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45983.468182407407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45983.468182407407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45983.468182407407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45983.468182407407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45983.468182407407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45983.468182407407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45983.468182407407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45983.468182407407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45983.468182407407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45983.468182407407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45983.468182407407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45983.468182407407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45983.468182407407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45983.468182407407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45983.468182407407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45983.468182407407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45983.468182407407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45983.468182407407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45983.468182407407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45983.468182407407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45983.468182407407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45983.468182407407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45983.468182407407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sheetData>
  <dataValidations count="2">
    <dataValidation allowBlank="1" showInputMessage="1" showErrorMessage="1" sqref="E1" xr:uid="{4D935161-CDD3-4592-B877-3FB59C99E142}"/>
    <dataValidation type="list" allowBlank="1" showInputMessage="1" showErrorMessage="1" sqref="E3:E1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8"/>
  <sheetViews>
    <sheetView workbookViewId="0">
      <selection activeCell="J19" sqref="J19"/>
    </sheetView>
  </sheetViews>
  <sheetFormatPr defaultColWidth="9" defaultRowHeight="15" customHeight="1"/>
  <cols>
    <col min="1" max="1" width="19.6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57" ca="1" si="0">IFERROR(NOW()-F2,"-")</f>
        <v>45983.468182407407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45983.468182407407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45983.468182407407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45983.468182407407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45983.468182407407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45983.468182407407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45983.468182407407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45983.468182407407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45983.468182407407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45983.468182407407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45983.468182407407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45983.468182407407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45983.468182407407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45983.468182407407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45983.468182407407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45983.468182407407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45983.468182407407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45983.468182407407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45983.468182407407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45983.468182407407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45983.468182407407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45983.468182407407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45983.468182407407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45983.468182407407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45983.468182407407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45983.468182407407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45983.468182407407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45983.468182407407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45983.468182407407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45983.468182407407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45983.468182407407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45983.468182407407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45983.468182407407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45983.468182407407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45983.468182407407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45983.468182407407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45983.468182407407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45983.468182407407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45983.468182407407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45983.468182407407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45983.468182407407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45983.468182407407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45983.468182407407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45983.468182407407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45983.468182407407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45983.468182407407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45983.468182407407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45983.468182407407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45983.468182407407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45983.468182407407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45983.468182407407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45983.468182407407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45983.468182407407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45983.468182407407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45983.468182407407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45983.468182407407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ref="G58:G121" ca="1" si="1">IFERROR(NOW()-F58,"-")</f>
        <v>45983.468182407407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45983.468182407407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45983.468182407407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45983.468182407407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45983.468182407407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45983.468182407407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45983.468182407407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45983.468182407407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45983.468182407407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45983.468182407407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45983.468182407407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45983.468182407407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45983.468182407407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45983.468182407407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45983.468182407407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45983.468182407407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45983.468182407407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45983.468182407407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45983.468182407407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45983.468182407407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45983.468182407407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45983.468182407407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45983.468182407407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45983.468182407407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45983.468182407407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45983.468182407407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45983.468182407407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45983.468182407407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45983.468182407407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45983.468182407407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45983.468182407407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45983.468182407407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45983.468182407407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45983.468182407407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45983.468182407407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45983.468182407407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45983.468182407407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45983.468182407407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45983.468182407407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45983.468182407407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45983.468182407407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45983.468182407407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45983.468182407407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45983.468182407407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45983.468182407407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45983.468182407407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45983.468182407407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45983.468182407407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45983.468182407407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45983.468182407407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45983.468182407407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45983.468182407407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45983.468182407407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45983.468182407407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45983.468182407407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45983.468182407407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45983.468182407407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45983.468182407407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45983.468182407407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45983.468182407407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45983.468182407407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45983.468182407407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45983.468182407407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45983.468182407407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ref="G122:G185" ca="1" si="2">IFERROR(NOW()-F122,"-")</f>
        <v>45983.468182407407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45983.468182407407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45983.468182407407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45983.468182407407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45983.468182407407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45983.468182407407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45983.468182407407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45983.468182407407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45983.468182407407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45983.468182407407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45983.468182407407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45983.468182407407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45983.468182407407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45983.468182407407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45983.468182407407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45983.468182407407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45983.468182407407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45983.468182407407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45983.468182407407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45983.468182407407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45983.468182407407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45983.468182407407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45983.468182407407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45983.468182407407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45983.468182407407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45983.468182407407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45983.468182407407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45983.468182407407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45983.468182407407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45983.468182407407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45983.468182407407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45983.468182407407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45983.468182407407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45983.468182407407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45983.468182407407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45983.468182407407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45983.468182407407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45983.468182407407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45983.468182407407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45983.468182407407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45983.468182407407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45983.468182407407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45983.468182407407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45983.468182407407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45983.468182407407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45983.468182407407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45983.468182407407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45983.468182407407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45983.468182407407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45983.468182407407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45983.468182407407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45983.468182407407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45983.468182407407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45983.468182407407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45983.468182407407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45983.468182407407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45983.468182407407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45983.468182407407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45983.468182407407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45983.468182407407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45983.468182407407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45983.468182407407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45983.468182407407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45983.468182407407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ref="G186:G249" ca="1" si="3">IFERROR(NOW()-F186,"-")</f>
        <v>45983.468182407407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45983.468182407407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45983.468182407407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45983.468182407407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45983.468182407407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45983.468182407407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45983.468182407407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45983.468182407407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45983.468182407407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45983.468182407407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45983.468182407407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45983.468182407407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45983.468182407407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45983.468182407407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45983.468182407407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45983.468182407407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45983.468182407407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45983.468182407407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45983.468182407407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45983.468182407407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45983.468182407407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45983.468182407407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45983.468182407407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45983.468182407407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45983.468182407407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45983.468182407407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45983.468182407407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45983.468182407407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45983.468182407407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45983.468182407407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45983.468182407407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45983.468182407407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45983.468182407407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45983.468182407407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45983.468182407407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45983.468182407407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45983.468182407407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45983.468182407407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45983.468182407407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45983.468182407407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45983.468182407407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45983.468182407407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45983.468182407407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45983.468182407407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45983.468182407407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45983.468182407407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45983.468182407407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45983.468182407407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45983.468182407407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45983.468182407407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45983.468182407407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45983.468182407407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45983.468182407407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45983.468182407407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45983.468182407407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45983.468182407407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45983.468182407407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45983.468182407407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45983.468182407407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45983.468182407407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45983.468182407407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45983.468182407407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45983.468182407407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45983.468182407407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ref="G250:G313" ca="1" si="4">IFERROR(NOW()-F250,"-")</f>
        <v>45983.468182407407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45983.468182407407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45983.468182407407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45983.468182407407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45983.468182407407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45983.468182407407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45983.468182407407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45983.468182407407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45983.468182407407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45983.468182407407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45983.468182407407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45983.468182407407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45983.468182407407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45983.468182407407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45983.468182407407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45983.468182407407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45983.468182407407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45983.468182407407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45983.468182407407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45983.468182407407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45983.468182407407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45983.468182407407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45983.468182407407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45983.468182407407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45983.468182407407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45983.468182407407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45983.468182407407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45983.468182407407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45983.468182407407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45983.468182407407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45983.468182407407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45983.468182407407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45983.468182407407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45983.468182407407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45983.468182407407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45983.468182407407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45983.468182407407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45983.468182407407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45983.468182407407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45983.468182407407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45983.468182407407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45983.468182407407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45983.468182407407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45983.468182407407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45983.468182407407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45983.468182407407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45983.468182407407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45983.468182407407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45983.468182407407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45983.468182407407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45983.468182407407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45983.468182407407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45983.468182407407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45983.468182407407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45983.468182407407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45983.468182407407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45983.468182407407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45983.468182407407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45983.468182407407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45983.468182407407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45983.468182407407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45983.468182407407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45983.468182407407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45983.468182407407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ref="G314:G377" ca="1" si="5">IFERROR(NOW()-F314,"-")</f>
        <v>45983.468182407407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45983.468182407407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45983.468182407407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45983.468182407407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45983.468182407407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45983.468182407407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45983.468182407407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45983.468182407407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45983.468182407407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45983.468182407407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45983.468182407407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45983.468182407407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45983.468182407407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45983.468182407407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45983.468182407407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45983.468182407407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45983.468182407407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45983.468182407407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45983.468182407407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45983.468182407407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45983.468182407407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45983.468182407407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45983.468182407407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45983.468182407407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45983.468182407407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45983.468182407407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45983.468182407407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45983.468182407407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45983.468182407407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45983.468182407407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45983.468182407407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45983.468182407407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45983.468182407407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45983.468182407407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45983.468182407407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45983.468182407407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45983.468182407407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45983.468182407407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45983.468182407407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45983.468182407407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45983.468182407407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45983.468182407407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45983.468182407407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45983.468182407407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45983.468182407407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45983.468182407407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45983.468182407407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45983.468182407407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45983.468182407407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45983.468182407407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45983.468182407407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45983.468182407407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45983.468182407407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45983.468182407407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45983.468182407407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45983.468182407407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45983.468182407407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45983.468182407407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45983.468182407407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45983.468182407407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45983.468182407407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45983.468182407407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45983.468182407407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45983.468182407407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ref="G378:G441" ca="1" si="6">IFERROR(NOW()-F378,"-")</f>
        <v>45983.468182407407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45983.468182407407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45983.468182407407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45983.468182407407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45983.468182407407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45983.468182407407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45983.468182407407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45983.468182407407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45983.468182407407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45983.468182407407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45983.468182407407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45983.468182407407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45983.468182407407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45983.468182407407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45983.468182407407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45983.468182407407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45983.468182407407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45983.468182407407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45983.468182407407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45983.468182407407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45983.468182407407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45983.468182407407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45983.468182407407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45983.468182407407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45983.468182407407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45983.468182407407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45983.468182407407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45983.468182407407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45983.468182407407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45983.468182407407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45983.468182407407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45983.468182407407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45983.468182407407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45983.468182407407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45983.468182407407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45983.468182407407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45983.468182407407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45983.468182407407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45983.468182407407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45983.468182407407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45983.468182407407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45983.468182407407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45983.468182407407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45983.468182407407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45983.468182407407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45983.468182407407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45983.468182407407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45983.468182407407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45983.468182407407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45983.468182407407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45983.468182407407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45983.468182407407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45983.468182407407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45983.468182407407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45983.468182407407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45983.468182407407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45983.468182407407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45983.468182407407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45983.468182407407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45983.468182407407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45983.468182407407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45983.468182407407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45983.468182407407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45983.468182407407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ref="G442:G505" ca="1" si="7">IFERROR(NOW()-F442,"-")</f>
        <v>45983.468182407407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45983.468182407407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45983.468182407407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45983.468182407407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45983.468182407407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45983.468182407407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45983.468182407407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45983.468182407407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45983.468182407407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45983.468182407407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45983.468182407407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45983.468182407407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45983.468182407407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45983.468182407407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45983.468182407407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45983.468182407407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45983.468182407407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45983.468182407407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45983.468182407407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45983.468182407407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45983.468182407407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45983.468182407407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45983.468182407407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45983.468182407407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45983.468182407407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45983.468182407407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45983.468182407407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45983.468182407407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45983.468182407407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45983.468182407407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45983.468182407407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45983.468182407407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45983.468182407407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45983.468182407407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45983.468182407407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45983.468182407407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45983.468182407407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45983.468182407407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45983.468182407407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45983.468182407407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45983.468182407407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45983.468182407407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45983.468182407407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45983.468182407407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45983.468182407407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45983.468182407407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45983.468182407407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45983.468182407407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45983.468182407407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45983.468182407407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45983.468182407407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45983.468182407407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45983.468182407407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45983.468182407407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45983.468182407407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45983.468182407407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45983.468182407407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45983.468182407407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45983.468182407407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45983.468182407407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45983.468182407407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45983.468182407407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45983.468182407407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45983.468182407407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ref="G506:G569" ca="1" si="8">IFERROR(NOW()-F506,"-")</f>
        <v>45983.468182407407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45983.468182407407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45983.468182407407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45983.468182407407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45983.468182407407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45983.468182407407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45983.468182407407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45983.468182407407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45983.468182407407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45983.468182407407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45983.468182407407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45983.468182407407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45983.468182407407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45983.468182407407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45983.468182407407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45983.468182407407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45983.468182407407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45983.468182407407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45983.468182407407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45983.468182407407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45983.468182407407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45983.468182407407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45983.468182407407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45983.468182407407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45983.468182407407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45983.468182407407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45983.468182407407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45983.468182407407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45983.468182407407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45983.468182407407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45983.468182407407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45983.468182407407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45983.468182407407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45983.468182407407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45983.468182407407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45983.468182407407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45983.468182407407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45983.468182407407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45983.468182407407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45983.468182407407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45983.468182407407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45983.468182407407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45983.468182407407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45983.468182407407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45983.468182407407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45983.468182407407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45983.468182407407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45983.468182407407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45983.468182407407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45983.468182407407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45983.468182407407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45983.468182407407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45983.468182407407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45983.468182407407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45983.468182407407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45983.468182407407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45983.468182407407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45983.468182407407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45983.468182407407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45983.468182407407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45983.468182407407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45983.468182407407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45983.468182407407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45983.468182407407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ref="G570:G633" ca="1" si="9">IFERROR(NOW()-F570,"-")</f>
        <v>45983.468182407407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45983.468182407407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45983.468182407407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45983.468182407407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45983.468182407407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45983.468182407407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45983.468182407407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45983.468182407407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45983.468182407407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45983.468182407407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45983.468182407407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45983.468182407407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45983.468182407407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45983.468182407407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45983.468182407407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45983.468182407407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45983.468182407407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45983.468182407407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45983.468182407407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45983.468182407407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45983.468182407407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45983.468182407407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45983.468182407407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45983.468182407407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45983.468182407407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45983.468182407407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45983.468182407407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45983.468182407407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45983.468182407407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45983.468182407407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45983.468182407407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45983.468182407407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45983.468182407407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45983.468182407407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45983.468182407407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45983.468182407407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45983.468182407407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45983.468182407407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45983.468182407407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45983.468182407407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45983.468182407407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45983.468182407407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45983.468182407407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45983.468182407407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45983.468182407407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45983.468182407407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45983.468182407407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45983.468182407407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45983.468182407407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45983.468182407407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45983.468182407407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45983.468182407407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45983.468182407407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45983.468182407407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45983.468182407407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45983.468182407407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45983.468182407407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45983.468182407407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45983.468182407407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45983.468182407407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45983.468182407407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45983.468182407407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45983.468182407407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45983.468182407407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ref="G634:G697" ca="1" si="10">IFERROR(NOW()-F634,"-")</f>
        <v>45983.468182407407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45983.468182407407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45983.468182407407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45983.468182407407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45983.468182407407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45983.468182407407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45983.468182407407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45983.468182407407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45983.468182407407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45983.468182407407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45983.468182407407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45983.468182407407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45983.468182407407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45983.468182407407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45983.468182407407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45983.468182407407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45983.468182407407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45983.468182407407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45983.468182407407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45983.468182407407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45983.468182407407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45983.468182407407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45983.468182407407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45983.468182407407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45983.468182407407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45983.468182407407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45983.468182407407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45983.468182407407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45983.468182407407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45983.468182407407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45983.468182407407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45983.468182407407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45983.468182407407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45983.468182407407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45983.468182407407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45983.468182407407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45983.468182407407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45983.468182407407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45983.468182407407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45983.468182407407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45983.468182407407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45983.468182407407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45983.468182407407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45983.468182407407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45983.468182407407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45983.468182407407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45983.468182407407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45983.468182407407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45983.468182407407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45983.468182407407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45983.468182407407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45983.468182407407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45983.468182407407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45983.468182407407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45983.468182407407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45983.468182407407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45983.468182407407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45983.468182407407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45983.468182407407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45983.468182407407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45983.468182407407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45983.468182407407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45983.468182407407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45983.468182407407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ref="G698:G761" ca="1" si="11">IFERROR(NOW()-F698,"-")</f>
        <v>45983.468182407407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45983.468182407407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45983.468182407407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45983.468182407407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45983.468182407407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45983.468182407407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45983.468182407407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45983.468182407407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45983.468182407407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45983.468182407407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45983.468182407407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45983.468182407407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45983.468182407407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45983.468182407407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45983.468182407407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45983.468182407407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45983.468182407407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45983.468182407407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45983.468182407407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45983.468182407407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45983.468182407407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45983.468182407407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45983.468182407407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45983.468182407407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45983.468182407407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45983.468182407407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45983.468182407407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45983.468182407407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45983.468182407407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45983.468182407407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45983.468182407407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45983.468182407407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45983.468182407407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45983.468182407407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45983.468182407407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45983.468182407407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45983.468182407407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45983.468182407407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45983.468182407407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45983.468182407407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45983.468182407407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45983.468182407407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45983.468182407407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45983.468182407407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45983.468182407407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45983.468182407407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45983.468182407407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45983.468182407407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45983.468182407407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45983.468182407407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45983.468182407407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45983.468182407407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45983.468182407407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45983.468182407407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45983.468182407407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45983.468182407407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45983.468182407407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45983.468182407407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45983.468182407407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45983.468182407407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45983.468182407407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45983.468182407407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45983.468182407407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45983.468182407407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ref="G762:G825" ca="1" si="12">IFERROR(NOW()-F762,"-")</f>
        <v>45983.468182407407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45983.468182407407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45983.468182407407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45983.468182407407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45983.468182407407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45983.468182407407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45983.468182407407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45983.468182407407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45983.468182407407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45983.468182407407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45983.468182407407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45983.468182407407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45983.468182407407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45983.468182407407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45983.468182407407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45983.468182407407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45983.468182407407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45983.468182407407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45983.468182407407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45983.468182407407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45983.468182407407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45983.468182407407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45983.468182407407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45983.468182407407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45983.468182407407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45983.468182407407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45983.468182407407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45983.468182407407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45983.468182407407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45983.468182407407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45983.468182407407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45983.468182407407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45983.468182407407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45983.468182407407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45983.468182407407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45983.468182407407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45983.468182407407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45983.468182407407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45983.468182407407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45983.468182407407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45983.468182407407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45983.468182407407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45983.468182407407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45983.468182407407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45983.468182407407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45983.468182407407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45983.468182407407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45983.468182407407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45983.468182407407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45983.468182407407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45983.468182407407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45983.468182407407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45983.468182407407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45983.468182407407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45983.468182407407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45983.468182407407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45983.468182407407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45983.468182407407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45983.468182407407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45983.468182407407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45983.468182407407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45983.468182407407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45983.468182407407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45983.468182407407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ref="G826:G889" ca="1" si="13">IFERROR(NOW()-F826,"-")</f>
        <v>45983.468182407407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45983.468182407407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45983.468182407407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45983.468182407407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45983.468182407407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45983.468182407407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45983.468182407407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45983.468182407407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45983.468182407407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45983.468182407407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45983.468182407407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45983.468182407407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45983.468182407407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45983.468182407407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45983.468182407407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45983.468182407407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45983.468182407407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45983.468182407407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45983.468182407407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45983.468182407407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45983.468182407407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45983.468182407407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45983.468182407407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45983.468182407407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45983.468182407407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45983.468182407407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45983.468182407407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45983.468182407407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45983.468182407407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45983.468182407407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45983.468182407407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45983.468182407407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45983.468182407407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45983.468182407407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45983.468182407407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45983.468182407407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45983.468182407407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45983.468182407407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45983.468182407407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45983.468182407407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45983.468182407407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45983.468182407407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45983.468182407407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45983.468182407407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45983.468182407407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45983.468182407407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45983.468182407407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45983.468182407407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45983.468182407407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45983.468182407407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45983.468182407407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45983.468182407407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45983.468182407407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45983.468182407407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45983.468182407407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45983.468182407407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45983.468182407407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45983.468182407407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45983.468182407407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45983.468182407407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45983.468182407407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45983.468182407407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45983.468182407407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45983.468182407407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ref="G890:G953" ca="1" si="14">IFERROR(NOW()-F890,"-")</f>
        <v>45983.468182407407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45983.468182407407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45983.468182407407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45983.468182407407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45983.468182407407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45983.468182407407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45983.468182407407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45983.468182407407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45983.468182407407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45983.468182407407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45983.468182407407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45983.468182407407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45983.468182407407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45983.468182407407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45983.468182407407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45983.468182407407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45983.468182407407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45983.468182407407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45983.468182407407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45983.468182407407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45983.468182407407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45983.468182407407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45983.468182407407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45983.468182407407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45983.468182407407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45983.468182407407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45983.468182407407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45983.468182407407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45983.468182407407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45983.468182407407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45983.468182407407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45983.468182407407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45983.468182407407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45983.468182407407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45983.468182407407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45983.468182407407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45983.468182407407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45983.468182407407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45983.468182407407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45983.468182407407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45983.468182407407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45983.468182407407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45983.468182407407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45983.468182407407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45983.468182407407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45983.468182407407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45983.468182407407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45983.468182407407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45983.468182407407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45983.468182407407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45983.468182407407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45983.468182407407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45983.468182407407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45983.468182407407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45983.468182407407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45983.468182407407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45983.468182407407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45983.468182407407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45983.468182407407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45983.468182407407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45983.468182407407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45983.468182407407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45983.468182407407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45983.468182407407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ref="G954:G968" ca="1" si="15">IFERROR(NOW()-F954,"-")</f>
        <v>45983.468182407407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45983.468182407407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45983.468182407407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45983.468182407407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45983.468182407407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45983.468182407407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45983.468182407407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45983.468182407407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45983.468182407407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45983.468182407407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45983.468182407407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45983.468182407407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45983.468182407407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45983.468182407407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45983.468182407407</v>
      </c>
      <c r="H968" s="22"/>
      <c r="I968" s="19" t="str">
        <f>IFERROR(VLOOKUP(D968,DB!A:F,6,0),"")</f>
        <v/>
      </c>
      <c r="J968" s="18" t="str">
        <f>IFERROR(VLOOKUP(D968,DB!A:G,7,0),"")</f>
        <v/>
      </c>
      <c r="K968" s="45"/>
      <c r="L968" s="23" t="str">
        <f>IFERROR(VLOOKUP(D968,DB!A:I,9,0),"")</f>
        <v/>
      </c>
    </row>
  </sheetData>
  <dataValidations count="2">
    <dataValidation allowBlank="1" showInputMessage="1" showErrorMessage="1" sqref="E1" xr:uid="{5914219A-CB83-432D-936A-CC0CB6F3982A}"/>
    <dataValidation type="list" allowBlank="1" showInputMessage="1" showErrorMessage="1" sqref="E2:E9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2"/>
  <sheetViews>
    <sheetView tabSelected="1" workbookViewId="0">
      <selection activeCell="I11" sqref="I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279.98746481481066</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38899</v>
      </c>
      <c r="E3" s="94" t="s">
        <v>39021</v>
      </c>
      <c r="F3" s="95"/>
      <c r="G3" s="96">
        <f t="shared" ref="G3:G12" ca="1" si="0">IFERROR(NOW()-F3,"")</f>
        <v>45983.468182407407</v>
      </c>
      <c r="H3" s="95">
        <v>45983.358854166669</v>
      </c>
      <c r="I3" s="113" t="str">
        <f>IFERROR(VLOOKUP(D3,DB!A:F,6,0),"")</f>
        <v>SCECO</v>
      </c>
      <c r="J3" s="113" t="str">
        <f>IFERROR(VLOOKUP(D3,DB!A:G,7,0),"")</f>
        <v>No BB Shifted</v>
      </c>
      <c r="K3" s="97" t="s">
        <v>39110</v>
      </c>
      <c r="L3" s="91" t="str">
        <f>IFERROR(VLOOKUP(D3,DB!A:I,9,0),"")</f>
        <v>Latis</v>
      </c>
    </row>
    <row r="4" spans="1:16" ht="15" customHeight="1">
      <c r="A4" s="113"/>
      <c r="B4" s="113" t="str">
        <f>IFERROR(VLOOKUP(D4,DB!A:K,11,0),"")</f>
        <v/>
      </c>
      <c r="C4" s="93"/>
      <c r="D4" s="91"/>
      <c r="E4" s="94"/>
      <c r="F4" s="95"/>
      <c r="G4" s="96">
        <f t="shared" ca="1" si="0"/>
        <v>45983.468182407407</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45983.468182407407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45983.468182407407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45983.468182407407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45983.468182407407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45983.468182407407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45983.468182407407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45983.468182407407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45983.468182407407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ref="G13:G76" ca="1" si="1">IFERROR(NOW()-F13,"")</f>
        <v>45983.468182407407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45983.468182407407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45983.468182407407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45983.468182407407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45983.468182407407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45983.468182407407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45983.468182407407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45983.468182407407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45983.468182407407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45983.468182407407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45983.468182407407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45983.468182407407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45983.468182407407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45983.468182407407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45983.468182407407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45983.468182407407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45983.468182407407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45983.468182407407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45983.468182407407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45983.468182407407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45983.468182407407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45983.468182407407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45983.468182407407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45983.468182407407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45983.468182407407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45983.468182407407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45983.468182407407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45983.468182407407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45983.468182407407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45983.468182407407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45983.468182407407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45983.468182407407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45983.468182407407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45983.468182407407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45983.468182407407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45983.468182407407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45983.468182407407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45983.468182407407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45983.468182407407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45983.468182407407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45983.468182407407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45983.468182407407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45983.468182407407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45983.468182407407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45983.468182407407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45983.468182407407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45983.468182407407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45983.468182407407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45983.468182407407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45983.468182407407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45983.468182407407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45983.468182407407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45983.468182407407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45983.468182407407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45983.468182407407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45983.468182407407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45983.468182407407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45983.468182407407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45983.468182407407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45983.468182407407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45983.468182407407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45983.468182407407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45983.468182407407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45983.468182407407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ref="G77:G140" ca="1" si="2">IFERROR(NOW()-F77,"")</f>
        <v>45983.468182407407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45983.468182407407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45983.468182407407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45983.468182407407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45983.468182407407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45983.468182407407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45983.468182407407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45983.468182407407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45983.468182407407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45983.468182407407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45983.468182407407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45983.468182407407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45983.468182407407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45983.468182407407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45983.468182407407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45983.468182407407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45983.468182407407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45983.468182407407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45983.468182407407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45983.468182407407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45983.468182407407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45983.468182407407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45983.468182407407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45983.468182407407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45983.468182407407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45983.468182407407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45983.468182407407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45983.468182407407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45983.468182407407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45983.468182407407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45983.468182407407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45983.468182407407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45983.468182407407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45983.468182407407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45983.468182407407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45983.468182407407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45983.468182407407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45983.468182407407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45983.468182407407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45983.468182407407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45983.468182407407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45983.468182407407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45983.468182407407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45983.468182407407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45983.468182407407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45983.468182407407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45983.468182407407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45983.468182407407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45983.468182407407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45983.468182407407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45983.468182407407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45983.468182407407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45983.468182407407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45983.468182407407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45983.468182407407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45983.468182407407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45983.468182407407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45983.468182407407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45983.468182407407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45983.468182407407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45983.468182407407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45983.468182407407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45983.468182407407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45983.468182407407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ref="G141:G204" ca="1" si="3">IFERROR(NOW()-F141,"")</f>
        <v>45983.468182407407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45983.468182407407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45983.468182407407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45983.468182407407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45983.468182407407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45983.468182407407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45983.468182407407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45983.468182407407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45983.468182407407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45983.468182407407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45983.468182407407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45983.468182407407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45983.468182407407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45983.468182407407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45983.468182407407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45983.468182407407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45983.468182407407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45983.468182407407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45983.468182407407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45983.468182407407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45983.468182407407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45983.468182407407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45983.468182407407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45983.468182407407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45983.468182407407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45983.468182407407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45983.468182407407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45983.468182407407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45983.468182407407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45983.468182407407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45983.468182407407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45983.468182407407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45983.468182407407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45983.468182407407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45983.468182407407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45983.468182407407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45983.468182407407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45983.468182407407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45983.468182407407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45983.468182407407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45983.468182407407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45983.468182407407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45983.468182407407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45983.468182407407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45983.468182407407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45983.468182407407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45983.468182407407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45983.468182407407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45983.468182407407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45983.468182407407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45983.468182407407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45983.468182407407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45983.468182407407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45983.468182407407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45983.468182407407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45983.468182407407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45983.468182407407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45983.468182407407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45983.468182407407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45983.468182407407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45983.468182407407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45983.468182407407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45983.468182407407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45983.468182407407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ref="G205:G268" ca="1" si="4">IFERROR(NOW()-F205,"")</f>
        <v>45983.468182407407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45983.468182407407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45983.468182407407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45983.468182407407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45983.468182407407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45983.468182407407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45983.468182407407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45983.468182407407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45983.468182407407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45983.468182407407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45983.468182407407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45983.468182407407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45983.468182407407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45983.468182407407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45983.468182407407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45983.468182407407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45983.468182407407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45983.468182407407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45983.468182407407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45983.468182407407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45983.468182407407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45983.468182407407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45983.468182407407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45983.468182407407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45983.468182407407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45983.468182407407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45983.468182407407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45983.468182407407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45983.468182407407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45983.468182407407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45983.468182407407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45983.468182407407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45983.468182407407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45983.468182407407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45983.468182407407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45983.468182407407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45983.468182407407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45983.468182407407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45983.468182407407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45983.468182407407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45983.468182407407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45983.468182407407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45983.468182407407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45983.468182407407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45983.468182407407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45983.468182407407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45983.468182407407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45983.468182407407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45983.468182407407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45983.468182407407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45983.468182407407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45983.468182407407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45983.468182407407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45983.468182407407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45983.468182407407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45983.468182407407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45983.468182407407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45983.468182407407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45983.468182407407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45983.468182407407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45983.468182407407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45983.468182407407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45983.468182407407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45983.468182407407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ref="G269:G332" ca="1" si="5">IFERROR(NOW()-F269,"")</f>
        <v>45983.468182407407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45983.468182407407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45983.468182407407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45983.468182407407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45983.468182407407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45983.468182407407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45983.468182407407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45983.468182407407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45983.468182407407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45983.468182407407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45983.468182407407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45983.468182407407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45983.468182407407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45983.468182407407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45983.468182407407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45983.468182407407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45983.468182407407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45983.468182407407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45983.468182407407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45983.468182407407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45983.468182407407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45983.468182407407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45983.468182407407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45983.468182407407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45983.468182407407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45983.468182407407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45983.468182407407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45983.468182407407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45983.468182407407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45983.468182407407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45983.468182407407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45983.468182407407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45983.468182407407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45983.468182407407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45983.468182407407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45983.468182407407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45983.468182407407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45983.468182407407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45983.468182407407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45983.468182407407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45983.468182407407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45983.468182407407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45983.468182407407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45983.468182407407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45983.468182407407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45983.468182407407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45983.468182407407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45983.468182407407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45983.468182407407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45983.468182407407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45983.468182407407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45983.468182407407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45983.468182407407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45983.468182407407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45983.468182407407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45983.468182407407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45983.468182407407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45983.468182407407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45983.468182407407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45983.468182407407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45983.468182407407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45983.468182407407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45983.468182407407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45983.468182407407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ref="G333:G396" ca="1" si="6">IFERROR(NOW()-F333,"")</f>
        <v>45983.468182407407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45983.468182407407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45983.468182407407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45983.468182407407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45983.468182407407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45983.468182407407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45983.468182407407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45983.468182407407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45983.468182407407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45983.468182407407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45983.468182407407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45983.468182407407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45983.468182407407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45983.468182407407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45983.468182407407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45983.468182407407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45983.468182407407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45983.468182407407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45983.468182407407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45983.468182407407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45983.468182407407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45983.468182407407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45983.468182407407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45983.468182407407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45983.468182407407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45983.468182407407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45983.468182407407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45983.468182407407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45983.468182407407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45983.468182407407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45983.468182407407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45983.468182407407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45983.468182407407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45983.468182407407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45983.468182407407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45983.468182407407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45983.468182407407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45983.468182407407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45983.468182407407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45983.468182407407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45983.468182407407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45983.468182407407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45983.468182407407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45983.468182407407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45983.468182407407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45983.468182407407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45983.468182407407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45983.468182407407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45983.468182407407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45983.468182407407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45983.468182407407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45983.468182407407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45983.468182407407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45983.468182407407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45983.468182407407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45983.468182407407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45983.468182407407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45983.468182407407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45983.468182407407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45983.468182407407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45983.468182407407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45983.468182407407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45983.468182407407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45983.468182407407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ref="G397:G442" ca="1" si="7">IFERROR(NOW()-F397,"")</f>
        <v>45983.468182407407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45983.468182407407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45983.468182407407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45983.468182407407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45983.468182407407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45983.468182407407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45983.468182407407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45983.468182407407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45983.468182407407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45983.468182407407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45983.468182407407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45983.468182407407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45983.468182407407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45983.468182407407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45983.468182407407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45983.468182407407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45983.468182407407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45983.468182407407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45983.468182407407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45983.468182407407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45983.468182407407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45983.468182407407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45983.468182407407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45983.468182407407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45983.468182407407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45983.468182407407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45983.468182407407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45983.468182407407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45983.468182407407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45983.468182407407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45983.468182407407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45983.468182407407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45983.468182407407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45983.468182407407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45983.468182407407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45983.468182407407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45983.468182407407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45983.468182407407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45983.468182407407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45983.468182407407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45983.468182407407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45983.468182407407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45983.468182407407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45983.468182407407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45983.468182407407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45983.468182407407</v>
      </c>
      <c r="H442" s="95"/>
      <c r="I442" s="113" t="str">
        <f>IFERROR(VLOOKUP(D442,DB!A:F,6,0),"")</f>
        <v/>
      </c>
      <c r="J442" s="113" t="str">
        <f>IFERROR(VLOOKUP(D442,DB!A:G,7,0),"")</f>
        <v/>
      </c>
      <c r="K442" s="97"/>
      <c r="L442" s="91" t="str">
        <f>IFERROR(VLOOKUP(D442,DB!A:I,9,0),"")</f>
        <v/>
      </c>
    </row>
  </sheetData>
  <dataValidations count="2">
    <dataValidation allowBlank="1" showInputMessage="1" showErrorMessage="1" sqref="E1" xr:uid="{A4F81451-56CC-4543-9497-104C4E44EE4B}"/>
    <dataValidation type="list" allowBlank="1" showInputMessage="1" showErrorMessage="1" sqref="E2:E44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08"/>
  <sheetViews>
    <sheetView topLeftCell="C1" workbookViewId="0">
      <selection activeCell="D12" sqref="D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91.636122222218546</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57.279305092590221</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34.807071296294453</v>
      </c>
      <c r="H4" s="110">
        <v>45948.661111111112</v>
      </c>
      <c r="I4" s="109" t="str">
        <f>IFERROR(VLOOKUP(D4,DB!A:F,6,0),"")</f>
        <v>SCECO</v>
      </c>
      <c r="J4" s="109" t="str">
        <f>IFERROR(VLOOKUP(D4,DB!A:G,7,0),"")</f>
        <v>Dead</v>
      </c>
      <c r="K4" s="109" t="s">
        <v>39116</v>
      </c>
      <c r="L4" s="109" t="str">
        <f>IFERROR(VLOOKUP(D4,DB!A:I,9,0),"")</f>
        <v>Latis</v>
      </c>
    </row>
    <row r="5" spans="1:13" s="105" customFormat="1">
      <c r="A5" s="109" t="s">
        <v>39117</v>
      </c>
      <c r="B5" s="109" t="str">
        <f>IFERROR(VLOOKUP(D5,DB!A:K,11,0),"")</f>
        <v>R5</v>
      </c>
      <c r="C5" s="109">
        <v>1</v>
      </c>
      <c r="D5" s="109" t="s">
        <v>33371</v>
      </c>
      <c r="E5" s="109" t="s">
        <v>39021</v>
      </c>
      <c r="F5" s="128">
        <v>45977.514803240738</v>
      </c>
      <c r="G5" s="111">
        <f ca="1">IFERROR(NOW()-F5,"")</f>
        <v>5.9533791666690377</v>
      </c>
      <c r="H5" s="128">
        <v>45977.468807870369</v>
      </c>
      <c r="I5" s="109" t="str">
        <f>IFERROR(VLOOKUP(D5,DB!A:F,6,0),"")</f>
        <v>SCECO</v>
      </c>
      <c r="J5" s="109" t="str">
        <f>IFERROR(VLOOKUP(D5,DB!A:G,7,0),"")</f>
        <v>Weak</v>
      </c>
      <c r="K5" s="109" t="s">
        <v>39118</v>
      </c>
      <c r="L5" s="109" t="str">
        <f>IFERROR(VLOOKUP(D5,DB!A:I,9,0),"")</f>
        <v>Latis</v>
      </c>
    </row>
    <row r="6" spans="1:13" ht="30.75">
      <c r="A6" s="109" t="s">
        <v>39119</v>
      </c>
      <c r="B6" s="109" t="str">
        <f>IFERROR(VLOOKUP(D6,DB!A:K,11,0),"")</f>
        <v>R5</v>
      </c>
      <c r="C6" s="109">
        <v>1</v>
      </c>
      <c r="D6" s="109" t="s">
        <v>36518</v>
      </c>
      <c r="E6" s="109" t="s">
        <v>39021</v>
      </c>
      <c r="F6" s="128">
        <v>45981.373298611114</v>
      </c>
      <c r="G6" s="111">
        <f ca="1">IFERROR(NOW()-F6,"")</f>
        <v>2.0948837962932885</v>
      </c>
      <c r="H6" s="128">
        <v>45981.360798611109</v>
      </c>
      <c r="I6" s="109" t="str">
        <f>IFERROR(VLOOKUP(D6,DB!A:F,6,0),"")</f>
        <v>SCECO</v>
      </c>
      <c r="J6" s="109" t="str">
        <f>IFERROR(VLOOKUP(D6,DB!A:G,7,0),"")</f>
        <v>Dead</v>
      </c>
      <c r="K6" s="109" t="s">
        <v>39120</v>
      </c>
      <c r="L6" s="109" t="str">
        <f>IFERROR(VLOOKUP(D6,DB!A:I,9,0),"")</f>
        <v>Latis</v>
      </c>
    </row>
    <row r="7" spans="1:13">
      <c r="A7" s="109" t="s">
        <v>39121</v>
      </c>
      <c r="B7" s="109" t="str">
        <f>IFERROR(VLOOKUP(D7,DB!A:K,11,0),"")</f>
        <v>R5</v>
      </c>
      <c r="C7" s="109">
        <v>1</v>
      </c>
      <c r="D7" s="109" t="s">
        <v>32664</v>
      </c>
      <c r="E7" s="109" t="s">
        <v>39100</v>
      </c>
      <c r="F7" s="128">
        <v>45982.768553240741</v>
      </c>
      <c r="G7" s="111">
        <f ca="1">IFERROR(NOW()-F7,"")</f>
        <v>0.6996291666655452</v>
      </c>
      <c r="H7" s="128">
        <v>45982.753275462965</v>
      </c>
      <c r="I7" s="109" t="str">
        <f>IFERROR(VLOOKUP(D7,DB!A:F,6,0),"")</f>
        <v>SCECO</v>
      </c>
      <c r="J7" s="109" t="str">
        <f>IFERROR(VLOOKUP(D7,DB!A:G,7,0),"")</f>
        <v>Good</v>
      </c>
      <c r="K7" s="109" t="s">
        <v>39122</v>
      </c>
      <c r="L7" s="109" t="str">
        <f>IFERROR(VLOOKUP(D7,DB!A:I,9,0),"")</f>
        <v>Latis</v>
      </c>
    </row>
    <row r="8" spans="1:13">
      <c r="A8" s="109" t="s">
        <v>39123</v>
      </c>
      <c r="B8" s="109" t="str">
        <f>IFERROR(VLOOKUP(D8,DB!A:K,11,0),"")</f>
        <v>R5</v>
      </c>
      <c r="C8" s="109">
        <v>1</v>
      </c>
      <c r="D8" s="109" t="s">
        <v>33244</v>
      </c>
      <c r="E8" s="109" t="s">
        <v>39021</v>
      </c>
      <c r="F8" s="128">
        <v>45983.461678240739</v>
      </c>
      <c r="G8" s="111">
        <f ca="1">IFERROR(NOW()-F8,"")</f>
        <v>6.5041666675824672E-3</v>
      </c>
      <c r="H8" s="128">
        <v>45983.455752314818</v>
      </c>
      <c r="I8" s="109" t="str">
        <f>IFERROR(VLOOKUP(D8,DB!A:F,6,0),"")</f>
        <v>SCECO</v>
      </c>
      <c r="J8" s="109" t="str">
        <f>IFERROR(VLOOKUP(D8,DB!A:G,7,0),"")</f>
        <v>Dead</v>
      </c>
      <c r="K8" s="109" t="s">
        <v>39124</v>
      </c>
      <c r="L8" s="109" t="str">
        <f>IFERROR(VLOOKUP(D8,DB!A:I,9,0),"")</f>
        <v>Latis</v>
      </c>
    </row>
    <row r="9" spans="1:13">
      <c r="A9" s="109"/>
      <c r="B9" s="109" t="str">
        <f>IFERROR(VLOOKUP(D9,DB!A:K,11,0),"")</f>
        <v/>
      </c>
      <c r="C9" s="109"/>
      <c r="D9"/>
      <c r="E9" s="109"/>
      <c r="F9" s="109"/>
      <c r="G9" s="111">
        <f ca="1">IFERROR(NOW()-F9,"")</f>
        <v>45983.468182407407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45983.468182407407</v>
      </c>
      <c r="H10" s="109"/>
      <c r="I10" s="109" t="str">
        <f>IFERROR(VLOOKUP(D10,DB!A:F,6,0),"")</f>
        <v/>
      </c>
      <c r="J10" s="109" t="str">
        <f>IFERROR(VLOOKUP(D10,DB!A:G,7,0),"")</f>
        <v/>
      </c>
      <c r="K10" s="109"/>
      <c r="L10" s="109" t="str">
        <f>IFERROR(VLOOKUP(D10,DB!A:I,9,0),"")</f>
        <v/>
      </c>
    </row>
    <row r="11" spans="1:13">
      <c r="A11" s="109"/>
      <c r="B11" s="109" t="str">
        <f>IFERROR(VLOOKUP(D11,DB!A:K,11,0),"")</f>
        <v/>
      </c>
      <c r="C11" s="109"/>
      <c r="D11"/>
      <c r="E11" s="109"/>
      <c r="F11" s="109"/>
      <c r="G11" s="111">
        <f ca="1">IFERROR(NOW()-F11,"")</f>
        <v>45983.468182407407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45983.468182407407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45983.468182407407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45983.468182407407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45983.468182407407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45983.468182407407</v>
      </c>
      <c r="H16" s="109"/>
      <c r="I16" s="109" t="str">
        <f>IFERROR(VLOOKUP(D16,DB!A:F,6,0),"")</f>
        <v/>
      </c>
      <c r="J16" s="109" t="str">
        <f>IFERROR(VLOOKUP(D16,DB!A:G,7,0),"")</f>
        <v/>
      </c>
      <c r="K16" s="109"/>
      <c r="L16" s="109" t="str">
        <f>IFERROR(VLOOKUP(D16,DB!A:I,9,0),"")</f>
        <v/>
      </c>
    </row>
    <row r="17" spans="1:12">
      <c r="A17" s="109"/>
      <c r="B17" s="109" t="str">
        <f>IFERROR(VLOOKUP(D17,DB!A:K,11,0),"")</f>
        <v/>
      </c>
      <c r="C17" s="109"/>
      <c r="D17"/>
      <c r="E17" s="109"/>
      <c r="F17" s="109"/>
      <c r="G17" s="111">
        <f ca="1">IFERROR(NOW()-F17,"")</f>
        <v>45983.468182407407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45983.468182407407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45983.468182407407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45983.468182407407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45983.468182407407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45983.468182407407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45983.468182407407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45983.468182407407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45983.468182407407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45983.468182407407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45983.468182407407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45983.468182407407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45983.468182407407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45983.468182407407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45983.468182407407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45983.468182407407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45983.468182407407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45983.468182407407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45983.468182407407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45983.468182407407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45983.468182407407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45983.468182407407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45983.468182407407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45983.468182407407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45983.468182407407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45983.468182407407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45983.468182407407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45983.468182407407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45983.468182407407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45983.468182407407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45983.468182407407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45983.468182407407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45983.468182407407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45983.468182407407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45983.468182407407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45983.468182407407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45983.468182407407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45983.468182407407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45983.468182407407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45983.468182407407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45983.468182407407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45983.468182407407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45983.468182407407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45983.468182407407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45983.468182407407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45983.468182407407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45983.468182407407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45983.468182407407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45983.468182407407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45983.468182407407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45983.468182407407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45983.468182407407</v>
      </c>
      <c r="H68" s="109"/>
      <c r="I68" s="109" t="str">
        <f>IFERROR(VLOOKUP(D68,DB!A:F,6,0),"")</f>
        <v/>
      </c>
      <c r="J68" s="109" t="str">
        <f>IFERROR(VLOOKUP(D68,DB!A:G,7,0),"")</f>
        <v/>
      </c>
      <c r="K68" s="109"/>
      <c r="L68" s="109" t="str">
        <f>IFERROR(VLOOKUP(D68,DB!A:I,9,0),"")</f>
        <v/>
      </c>
    </row>
    <row r="69" spans="1:12">
      <c r="A69" s="131"/>
      <c r="B69" s="131" t="str">
        <f>IFERROR(VLOOKUP(D69,DB!A:K,11,0),"")</f>
        <v/>
      </c>
      <c r="C69" s="131"/>
      <c r="D69" s="131"/>
      <c r="E69" s="131"/>
      <c r="F69" s="132"/>
      <c r="G69" s="111">
        <f ca="1">IFERROR(NOW()-F69,"")</f>
        <v>45983.468182407407</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45983.468182407407</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45983.468182407407</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45983.468182407407</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45983.468182407407</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45983.468182407407</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45983.468182407407</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45983.468182407407</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45983.468182407407</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45983.468182407407</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45983.468182407407</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45983.468182407407</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45983.468182407407</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45983.468182407407</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45983.468182407407</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45983.468182407407</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45983.468182407407</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45983.468182407407</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45983.468182407407</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45983.468182407407</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45983.468182407407</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45983.468182407407</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45983.468182407407</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45983.468182407407</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45983.468182407407</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45983.468182407407</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45983.468182407407</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45983.468182407407</v>
      </c>
      <c r="H96" s="132"/>
      <c r="I96" s="131" t="str">
        <f>IFERROR(VLOOKUP(D96,DB!A:F,6,0),"")</f>
        <v/>
      </c>
      <c r="J96" s="131" t="str">
        <f>IFERROR(VLOOKUP(D96,DB!A:G,7,0),"")</f>
        <v/>
      </c>
      <c r="K96" s="131"/>
      <c r="L96" s="131" t="str">
        <f>IFERROR(VLOOKUP(D96,DB!A:I,9,0),"")</f>
        <v/>
      </c>
    </row>
    <row r="97" spans="1:12">
      <c r="A97" s="109"/>
      <c r="B97" s="109"/>
      <c r="C97" s="109"/>
      <c r="D97" s="109"/>
      <c r="E97" s="109"/>
      <c r="F97" s="109"/>
      <c r="G97" s="109"/>
      <c r="H97" s="109"/>
      <c r="I97" s="109"/>
      <c r="J97" s="109"/>
      <c r="K97" s="109"/>
      <c r="L97" s="109"/>
    </row>
    <row r="98" spans="1:12">
      <c r="A98" s="109"/>
      <c r="B98" s="109"/>
      <c r="C98" s="109"/>
      <c r="D98" s="109"/>
      <c r="E98" s="109"/>
      <c r="F98" s="109"/>
      <c r="G98" s="109"/>
      <c r="H98" s="109"/>
      <c r="I98" s="109"/>
      <c r="J98" s="109"/>
      <c r="K98" s="109"/>
      <c r="L98" s="109"/>
    </row>
    <row r="99" spans="1:12">
      <c r="A99" s="109"/>
      <c r="B99" s="109"/>
      <c r="C99" s="109"/>
      <c r="D99" s="109"/>
      <c r="E99" s="109"/>
      <c r="F99" s="109"/>
      <c r="G99" s="109"/>
      <c r="H99" s="109"/>
      <c r="I99" s="109"/>
      <c r="J99" s="109"/>
      <c r="K99" s="109"/>
      <c r="L99" s="109"/>
    </row>
    <row r="100" spans="1:12">
      <c r="A100" s="109"/>
      <c r="B100" s="109"/>
      <c r="C100" s="109"/>
      <c r="D100" s="109"/>
      <c r="E100" s="109"/>
      <c r="F100" s="109"/>
      <c r="G100" s="109"/>
      <c r="H100" s="109"/>
      <c r="I100" s="109"/>
      <c r="J100" s="109"/>
      <c r="K100" s="109"/>
      <c r="L100" s="109"/>
    </row>
    <row r="101" spans="1:12">
      <c r="A101" s="109"/>
      <c r="B101" s="109"/>
      <c r="C101" s="109"/>
      <c r="D101" s="109"/>
      <c r="E101" s="109"/>
      <c r="F101" s="109"/>
      <c r="G101" s="109"/>
      <c r="H101" s="109"/>
      <c r="I101" s="109"/>
      <c r="J101" s="109"/>
      <c r="K101" s="109"/>
      <c r="L101" s="109"/>
    </row>
    <row r="102" spans="1:12">
      <c r="A102" s="109"/>
      <c r="B102" s="109"/>
      <c r="C102" s="109"/>
      <c r="D102" s="109"/>
      <c r="E102" s="109"/>
      <c r="F102" s="109"/>
      <c r="G102" s="109"/>
      <c r="H102" s="109"/>
      <c r="I102" s="109"/>
      <c r="J102" s="109"/>
      <c r="K102" s="109"/>
      <c r="L102" s="109"/>
    </row>
    <row r="103" spans="1:12">
      <c r="A103" s="109"/>
      <c r="B103" s="109"/>
      <c r="C103" s="109"/>
      <c r="D103" s="109"/>
      <c r="E103" s="109"/>
      <c r="F103" s="109"/>
      <c r="G103" s="109"/>
      <c r="H103" s="109"/>
      <c r="I103" s="109"/>
      <c r="J103" s="109"/>
      <c r="K103" s="109"/>
      <c r="L103" s="109"/>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sheetData>
  <dataValidations count="2">
    <dataValidation allowBlank="1" showInputMessage="1" showErrorMessage="1" sqref="E1" xr:uid="{920C6338-E771-4DAE-8C89-92A9093EA4DE}"/>
    <dataValidation type="list" allowBlank="1" showInputMessage="1" showErrorMessage="1" sqref="E2:E9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
  <sheetViews>
    <sheetView workbookViewId="0">
      <selection activeCell="F2" sqref="F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9" t="s">
        <v>39125</v>
      </c>
      <c r="B2" s="119" t="str">
        <f>IFERROR(VLOOKUP(D2,DB!A:K,11,0),"")</f>
        <v>R6</v>
      </c>
      <c r="C2" s="120">
        <v>1</v>
      </c>
      <c r="D2" s="119" t="s">
        <v>31093</v>
      </c>
      <c r="E2" s="109" t="s">
        <v>39021</v>
      </c>
      <c r="F2" s="150">
        <v>45983.404386574075</v>
      </c>
      <c r="G2" s="104">
        <f t="shared" ref="G2:G19" ca="1" si="0">IFERROR(NOW()-F2,"-")</f>
        <v>6.3795833331823815E-2</v>
      </c>
      <c r="H2" s="150">
        <v>45983.398530092592</v>
      </c>
      <c r="I2" s="119" t="str">
        <f>IFERROR(VLOOKUP(D2,DB!A:F,6,0),"")</f>
        <v>SCECO</v>
      </c>
      <c r="J2" s="119" t="str">
        <f>IFERROR(VLOOKUP(D2,DB!A:G,7,0),"")</f>
        <v>Vandalized</v>
      </c>
      <c r="K2" s="122" t="s">
        <v>39126</v>
      </c>
      <c r="L2" s="123" t="str">
        <f>IFERROR(VLOOKUP(D2,DB!A:I,9,0),"")</f>
        <v>Latis</v>
      </c>
    </row>
    <row r="3" spans="1:16382" ht="31.5" customHeight="1">
      <c r="A3" s="118"/>
      <c r="B3" s="119" t="str">
        <f>IFERROR(VLOOKUP(D3,DB!A:K,11,0),"")</f>
        <v/>
      </c>
      <c r="C3" s="120"/>
      <c r="D3" s="119"/>
      <c r="E3" s="109"/>
      <c r="F3" s="121"/>
      <c r="G3" s="104">
        <f t="shared" ca="1" si="0"/>
        <v>45983.468182407407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45983.468182407407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45983.468182407407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45983.468182407407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45983.468182407407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45983.468182407407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45983.468182407407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45983.468182407407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45983.468182407407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45983.468182407407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45983.468182407407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45983.468182407407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45983.468182407407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45983.468182407407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45983.468182407407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45983.468182407407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45983.468182407407</v>
      </c>
      <c r="H19" s="121"/>
      <c r="I19" s="119" t="str">
        <f>IFERROR(VLOOKUP(D19,DB!A:F,6,0),"")</f>
        <v/>
      </c>
      <c r="J19" s="119" t="str">
        <f>IFERROR(VLOOKUP(D19,DB!A:G,7,0),"")</f>
        <v/>
      </c>
      <c r="K19" s="122"/>
      <c r="L19" s="123" t="str">
        <f>IFERROR(VLOOKUP(D19,DB!A:I,9,0),"")</f>
        <v/>
      </c>
    </row>
  </sheetData>
  <dataValidations count="2">
    <dataValidation allowBlank="1" showInputMessage="1" showErrorMessage="1" sqref="E1" xr:uid="{9E1BC488-8814-4F8A-8DBE-742B3278AB71}"/>
    <dataValidation type="list" allowBlank="1" showInputMessage="1" showErrorMessage="1" sqref="E2:E1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2025-11-22T08:15:18Z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